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70" yWindow="0" windowWidth="15735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F22" i="1"/>
  <c r="F18"/>
  <c r="G11"/>
  <c r="G10"/>
  <c r="G7"/>
  <c r="E19"/>
  <c r="E5" s="1"/>
  <c r="G5" s="1"/>
  <c r="D19"/>
  <c r="D5" s="1"/>
  <c r="G6" i="2"/>
  <c r="F6"/>
  <c r="F9" i="3"/>
  <c r="F6"/>
  <c r="E9"/>
  <c r="E8"/>
  <c r="E7"/>
  <c r="E5"/>
  <c r="C9"/>
  <c r="D9"/>
  <c r="B9"/>
  <c r="F7"/>
  <c r="G31" i="1"/>
  <c r="G33"/>
  <c r="G34"/>
  <c r="G35"/>
  <c r="G37"/>
  <c r="G39"/>
  <c r="G41"/>
  <c r="F31"/>
  <c r="F32"/>
  <c r="F33"/>
  <c r="F35"/>
  <c r="F37"/>
  <c r="F39"/>
  <c r="F41"/>
  <c r="E36"/>
  <c r="G36" s="1"/>
  <c r="D36"/>
  <c r="E40"/>
  <c r="G40" s="1"/>
  <c r="D40"/>
  <c r="E38"/>
  <c r="F38" s="1"/>
  <c r="D38"/>
  <c r="E34"/>
  <c r="D34"/>
  <c r="E30"/>
  <c r="G30" s="1"/>
  <c r="D30"/>
  <c r="C45"/>
  <c r="C43" s="1"/>
  <c r="C42"/>
  <c r="C28"/>
  <c r="C5"/>
  <c r="G8"/>
  <c r="G9"/>
  <c r="G12"/>
  <c r="G14"/>
  <c r="G15"/>
  <c r="G17"/>
  <c r="G23"/>
  <c r="G24"/>
  <c r="F8"/>
  <c r="F9"/>
  <c r="F10"/>
  <c r="F11"/>
  <c r="F12"/>
  <c r="F13"/>
  <c r="F14"/>
  <c r="F16"/>
  <c r="F17"/>
  <c r="F20"/>
  <c r="F21"/>
  <c r="F23"/>
  <c r="F24"/>
  <c r="F25"/>
  <c r="F26"/>
  <c r="G5" i="2"/>
  <c r="F34" i="1" l="1"/>
  <c r="F40"/>
  <c r="G38"/>
  <c r="F36"/>
  <c r="F19"/>
  <c r="D28"/>
  <c r="E28"/>
  <c r="G28" s="1"/>
  <c r="F7"/>
  <c r="F30"/>
  <c r="E45"/>
  <c r="E42" l="1"/>
  <c r="F5"/>
  <c r="E6" i="3"/>
  <c r="D42" i="1" l="1"/>
  <c r="D45"/>
  <c r="D43" s="1"/>
  <c r="E43"/>
  <c r="F5" i="2"/>
  <c r="F28" i="1" l="1"/>
</calcChain>
</file>

<file path=xl/sharedStrings.xml><?xml version="1.0" encoding="utf-8"?>
<sst xmlns="http://schemas.openxmlformats.org/spreadsheetml/2006/main" count="118" uniqueCount="101">
  <si>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</si>
  <si>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</si>
  <si>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</si>
  <si>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</si>
  <si>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</si>
  <si>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</si>
  <si>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</si>
  <si>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</si>
  <si>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</si>
  <si>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</si>
  <si>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</si>
  <si>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</si>
  <si>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</si>
  <si>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</si>
  <si>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</si>
  <si>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</si>
  <si>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</si>
  <si>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</si>
  <si>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</si>
  <si>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</si>
  <si>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</si>
  <si>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</si>
  <si>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</si>
  <si>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</si>
  <si>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</si>
  <si>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</si>
  <si>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</si>
  <si>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</si>
  <si>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</si>
  <si>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</si>
  <si>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</si>
  <si>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</si>
  <si>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</si>
  <si>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</si>
  <si>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</si>
  <si>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</si>
  <si>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</si>
  <si>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</si>
  <si>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</si>
  <si>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</si>
  <si>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</si>
  <si>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</si>
  <si>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</si>
  <si>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</si>
  <si>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</si>
  <si>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</si>
  <si>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</si>
  <si>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</si>
  <si>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</si>
  <si>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</si>
  <si>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</si>
  <si>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</si>
  <si>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</si>
  <si>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</si>
  <si>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</si>
  <si>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</si>
  <si>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</si>
  <si>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 </t>
  </si>
  <si>
    <t>11105020000000110</t>
  </si>
  <si>
    <t>Штрафы, санкции, возмещение ущерба</t>
  </si>
  <si>
    <t>11651000020000110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</si>
  <si>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</si>
  <si>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</si>
  <si>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</si>
  <si>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</si>
  <si>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</si>
  <si>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</si>
  <si>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</si>
  <si>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</si>
  <si>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</si>
  <si>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Муниципальная программа "Ремонт автомобильных дорог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</si>
  <si>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</si>
  <si>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</si>
  <si>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</si>
  <si>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</si>
  <si>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</si>
  <si>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</si>
  <si>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Безвозмездные поступления физических лиц</t>
  </si>
  <si>
    <t>20705030100073150</t>
  </si>
  <si>
    <t>Дотации бюджетам субъектов Российской Федерации и муниципальных образований, в том числе: </t>
  </si>
  <si>
    <t>Исполнено на 1 апреля 2020 г. (тыс.руб)</t>
  </si>
  <si>
    <t>Исполнено на       1 апреля 2020 г. (тыс.руб)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</si>
  <si>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</si>
  <si>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</si>
  <si>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апреля 2021 года     
</t>
  </si>
  <si>
    <t>Утвержденные бюджетные назначения на           1 апреля 2021 г. (тыс.руб)</t>
  </si>
  <si>
    <t>Исполнено на 1 апреля 2021 г. (тыс.руб)</t>
  </si>
  <si>
    <t>% исполнения плана                       2021 года</t>
  </si>
  <si>
    <t>% исполнения 2021 года к 2020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</si>
  <si>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апреля 2021 года     
</t>
  </si>
  <si>
    <t>% исполнения плана 2021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</si>
  <si>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2021 года     
</t>
  </si>
  <si>
    <t>Исполнено на       1 апреля 2021 г. (тыс.руб)</t>
  </si>
  <si>
    <t>Муниципальная программа "Текущий ремонт и укрепление материально-технической базы МБУК «КДЦ Липовского МО» на 2021 год»</t>
  </si>
  <si>
    <t>Субсидии</t>
  </si>
  <si>
    <t>11651000020000140</t>
  </si>
  <si>
    <t>20220000000000150</t>
  </si>
  <si>
    <t>-</t>
  </si>
  <si>
    <t>20216001100001150</t>
  </si>
  <si>
    <t>св. 3,7 раза</t>
  </si>
  <si>
    <t>св. 4,0 раз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</si>
</sst>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#,##0.0"/>
    <numFmt numFmtId="166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3">
      <alignment horizontal="left" wrapText="1"/>
    </xf>
    <xf numFmtId="0" fontId="7" fillId="0" borderId="0"/>
    <xf numFmtId="0" fontId="9" fillId="0" borderId="0"/>
    <xf numFmtId="0" fontId="9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horizontal="left" vertical="top" wrapText="1"/>
    </xf>
    <xf numFmtId="37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/>
    </xf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6" fontId="8" fillId="0" borderId="1" xfId="4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0" xfId="0" applyNumberFormat="1" applyFont="1"/>
    <xf numFmtId="0" fontId="1" fillId="3" borderId="1" xfId="0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5" fontId="1" fillId="0" borderId="4" xfId="0" applyNumberFormat="1" applyFont="1" applyFill="1" applyBorder="1" applyAlignment="1">
      <alignment horizontal="right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65" fontId="10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8" fillId="0" borderId="0" xfId="0" applyNumberFormat="1" applyFont="1" applyFill="1" applyBorder="1" applyAlignment="1">
      <alignment horizontal="right" vertic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opLeftCell="A27" zoomScaleNormal="100" workbookViewId="0">
      <selection activeCell="F11" sqref="F11"/>
    </sheetView>
  </sheetViews>
  <sheetFormatPr defaultRowHeight="12.75"/>
  <cols>
    <col min="1" max="1" width="44" style="6" customWidth="1"/>
    <col min="2" max="2" width="19.5703125" style="6" customWidth="1"/>
    <col min="3" max="3" width="11.7109375" style="6" customWidth="1"/>
    <col min="4" max="4" width="15" style="6" customWidth="1"/>
    <col min="5" max="5" width="11.5703125" style="6" customWidth="1"/>
    <col min="6" max="6" width="11.140625" style="6" customWidth="1"/>
    <col min="7" max="7" width="11.42578125" style="6" customWidth="1"/>
    <col min="8" max="16384" width="9.140625" style="6"/>
  </cols>
  <sheetData>
    <row r="1" spans="1:8" hidden="1"/>
    <row r="2" spans="1:8" ht="58.5" customHeight="1">
      <c r="A2" s="61" t="s">
        <v>84</v>
      </c>
      <c r="B2" s="60"/>
      <c r="C2" s="60"/>
      <c r="D2" s="60"/>
      <c r="E2" s="60"/>
      <c r="F2" s="60"/>
      <c r="G2" s="60"/>
    </row>
    <row r="3" spans="1:8" ht="9.75" customHeight="1">
      <c r="G3" s="7" t="s">
        <v>40</v>
      </c>
    </row>
    <row r="4" spans="1:8" ht="66.75" customHeight="1">
      <c r="A4" s="1" t="s">
        <v>0</v>
      </c>
      <c r="B4" s="1" t="s">
        <v>1</v>
      </c>
      <c r="C4" s="1" t="s">
        <v>80</v>
      </c>
      <c r="D4" s="1" t="s">
        <v>85</v>
      </c>
      <c r="E4" s="1" t="s">
        <v>86</v>
      </c>
      <c r="F4" s="32" t="s">
        <v>87</v>
      </c>
      <c r="G4" s="32" t="s">
        <v>88</v>
      </c>
    </row>
    <row r="5" spans="1:8" ht="15.75" customHeight="1">
      <c r="A5" s="25" t="s">
        <v>2</v>
      </c>
      <c r="B5" s="26"/>
      <c r="C5" s="42">
        <f>C7+C19</f>
        <v>2184.6999999999998</v>
      </c>
      <c r="D5" s="53">
        <f>D7+D19</f>
        <v>10394</v>
      </c>
      <c r="E5" s="53">
        <f>E7+E19</f>
        <v>2145.8000000000002</v>
      </c>
      <c r="F5" s="42">
        <f t="shared" ref="F5:F26" si="0">E5/D5*100</f>
        <v>20.644602655378105</v>
      </c>
      <c r="G5" s="42">
        <f t="shared" ref="G5" si="1">E5/C5*100</f>
        <v>98.21943516272259</v>
      </c>
      <c r="H5" s="40"/>
    </row>
    <row r="6" spans="1:8" ht="12" customHeight="1">
      <c r="A6" s="21" t="s">
        <v>3</v>
      </c>
      <c r="B6" s="22"/>
      <c r="C6" s="45"/>
      <c r="D6" s="54"/>
      <c r="E6" s="54"/>
      <c r="F6" s="58"/>
      <c r="G6" s="58"/>
      <c r="H6" s="40"/>
    </row>
    <row r="7" spans="1:8" ht="17.25" customHeight="1">
      <c r="A7" s="14" t="s">
        <v>44</v>
      </c>
      <c r="B7" s="15">
        <v>1E+16</v>
      </c>
      <c r="C7" s="43">
        <v>1814.8</v>
      </c>
      <c r="D7" s="55">
        <v>4142</v>
      </c>
      <c r="E7" s="55">
        <v>781.2</v>
      </c>
      <c r="F7" s="58">
        <f t="shared" si="0"/>
        <v>18.860453887011104</v>
      </c>
      <c r="G7" s="58">
        <f t="shared" ref="G7:G24" si="2">E7/C7*100</f>
        <v>43.046065682168837</v>
      </c>
      <c r="H7" s="40"/>
    </row>
    <row r="8" spans="1:8" ht="16.5" customHeight="1">
      <c r="A8" s="14" t="s">
        <v>45</v>
      </c>
      <c r="B8" s="15">
        <v>1.01E+16</v>
      </c>
      <c r="C8" s="43">
        <v>233.9</v>
      </c>
      <c r="D8" s="55">
        <v>812</v>
      </c>
      <c r="E8" s="55">
        <v>210.3</v>
      </c>
      <c r="F8" s="58">
        <f t="shared" si="0"/>
        <v>25.899014778325125</v>
      </c>
      <c r="G8" s="58">
        <f t="shared" si="2"/>
        <v>89.910218041898247</v>
      </c>
      <c r="H8" s="40"/>
    </row>
    <row r="9" spans="1:8" ht="18" customHeight="1">
      <c r="A9" s="14" t="s">
        <v>46</v>
      </c>
      <c r="B9" s="16" t="s">
        <v>47</v>
      </c>
      <c r="C9" s="43">
        <v>233.9</v>
      </c>
      <c r="D9" s="55">
        <v>812</v>
      </c>
      <c r="E9" s="55">
        <v>210.3</v>
      </c>
      <c r="F9" s="58">
        <f t="shared" si="0"/>
        <v>25.899014778325125</v>
      </c>
      <c r="G9" s="58">
        <f t="shared" si="2"/>
        <v>89.910218041898247</v>
      </c>
      <c r="H9" s="40"/>
    </row>
    <row r="10" spans="1:8" ht="17.25" customHeight="1">
      <c r="A10" s="14" t="s">
        <v>48</v>
      </c>
      <c r="B10" s="15">
        <v>1.05E+16</v>
      </c>
      <c r="C10" s="43">
        <v>1338.8</v>
      </c>
      <c r="D10" s="55">
        <v>1150</v>
      </c>
      <c r="E10" s="55">
        <v>363.8</v>
      </c>
      <c r="F10" s="58">
        <f t="shared" si="0"/>
        <v>31.634782608695655</v>
      </c>
      <c r="G10" s="58">
        <f t="shared" si="2"/>
        <v>27.173588288019126</v>
      </c>
      <c r="H10" s="40"/>
    </row>
    <row r="11" spans="1:8" ht="16.5" customHeight="1">
      <c r="A11" s="14" t="s">
        <v>49</v>
      </c>
      <c r="B11" s="16" t="s">
        <v>50</v>
      </c>
      <c r="C11" s="43">
        <v>1338.8</v>
      </c>
      <c r="D11" s="55">
        <v>1150</v>
      </c>
      <c r="E11" s="55">
        <v>363.8</v>
      </c>
      <c r="F11" s="58">
        <f t="shared" si="0"/>
        <v>31.634782608695655</v>
      </c>
      <c r="G11" s="58">
        <f t="shared" si="2"/>
        <v>27.173588288019126</v>
      </c>
      <c r="H11" s="40"/>
    </row>
    <row r="12" spans="1:8" ht="16.5" customHeight="1">
      <c r="A12" s="14" t="s">
        <v>51</v>
      </c>
      <c r="B12" s="15">
        <v>1.06E+16</v>
      </c>
      <c r="C12" s="43">
        <v>241.9</v>
      </c>
      <c r="D12" s="55">
        <v>2150.5</v>
      </c>
      <c r="E12" s="55">
        <v>206.5</v>
      </c>
      <c r="F12" s="58">
        <f t="shared" si="0"/>
        <v>9.6024180423157404</v>
      </c>
      <c r="G12" s="58">
        <f t="shared" si="2"/>
        <v>85.365853658536579</v>
      </c>
      <c r="H12" s="40"/>
    </row>
    <row r="13" spans="1:8" ht="15.75" customHeight="1">
      <c r="A13" s="14" t="s">
        <v>52</v>
      </c>
      <c r="B13" s="16" t="s">
        <v>53</v>
      </c>
      <c r="C13" s="43">
        <v>3.3</v>
      </c>
      <c r="D13" s="55">
        <v>371</v>
      </c>
      <c r="E13" s="55">
        <v>12.2</v>
      </c>
      <c r="F13" s="58">
        <f t="shared" si="0"/>
        <v>3.2884097035040432</v>
      </c>
      <c r="G13" s="58" t="s">
        <v>99</v>
      </c>
      <c r="H13" s="62"/>
    </row>
    <row r="14" spans="1:8" ht="15.75" customHeight="1">
      <c r="A14" s="14" t="s">
        <v>54</v>
      </c>
      <c r="B14" s="16" t="s">
        <v>55</v>
      </c>
      <c r="C14" s="43">
        <v>238.7</v>
      </c>
      <c r="D14" s="55">
        <v>1779.5</v>
      </c>
      <c r="E14" s="55">
        <v>194.3</v>
      </c>
      <c r="F14" s="58">
        <f t="shared" si="0"/>
        <v>10.918797415004216</v>
      </c>
      <c r="G14" s="58">
        <f t="shared" si="2"/>
        <v>81.399245915374948</v>
      </c>
      <c r="H14" s="40"/>
    </row>
    <row r="15" spans="1:8" ht="16.5" customHeight="1">
      <c r="A15" s="14" t="s">
        <v>56</v>
      </c>
      <c r="B15" s="15">
        <v>1.08E+16</v>
      </c>
      <c r="C15" s="43">
        <v>0.2</v>
      </c>
      <c r="D15" s="44">
        <v>0</v>
      </c>
      <c r="E15" s="44">
        <v>0</v>
      </c>
      <c r="F15" s="58" t="s">
        <v>97</v>
      </c>
      <c r="G15" s="58">
        <f t="shared" si="2"/>
        <v>0</v>
      </c>
      <c r="H15" s="40"/>
    </row>
    <row r="16" spans="1:8" ht="77.25" customHeight="1">
      <c r="A16" s="14" t="s">
        <v>57</v>
      </c>
      <c r="B16" s="16" t="s">
        <v>58</v>
      </c>
      <c r="C16" s="44">
        <v>0</v>
      </c>
      <c r="D16" s="56">
        <v>29</v>
      </c>
      <c r="E16" s="44">
        <v>0</v>
      </c>
      <c r="F16" s="58">
        <f t="shared" si="0"/>
        <v>0</v>
      </c>
      <c r="G16" s="58">
        <v>0</v>
      </c>
      <c r="H16" s="40"/>
    </row>
    <row r="17" spans="1:8" ht="15" hidden="1" customHeight="1">
      <c r="A17" s="14" t="s">
        <v>59</v>
      </c>
      <c r="B17" s="16" t="s">
        <v>60</v>
      </c>
      <c r="C17" s="29"/>
      <c r="D17" s="57"/>
      <c r="E17" s="57"/>
      <c r="F17" s="58" t="e">
        <f t="shared" si="0"/>
        <v>#DIV/0!</v>
      </c>
      <c r="G17" s="58" t="e">
        <f t="shared" si="2"/>
        <v>#DIV/0!</v>
      </c>
      <c r="H17" s="40"/>
    </row>
    <row r="18" spans="1:8" ht="15" customHeight="1">
      <c r="A18" s="14" t="s">
        <v>59</v>
      </c>
      <c r="B18" s="51" t="s">
        <v>95</v>
      </c>
      <c r="C18" s="45">
        <v>0</v>
      </c>
      <c r="D18" s="54">
        <v>0.5</v>
      </c>
      <c r="E18" s="54">
        <v>0.5</v>
      </c>
      <c r="F18" s="58">
        <f t="shared" si="0"/>
        <v>100</v>
      </c>
      <c r="G18" s="58" t="s">
        <v>97</v>
      </c>
      <c r="H18" s="40"/>
    </row>
    <row r="19" spans="1:8" ht="28.5" customHeight="1">
      <c r="A19" s="14" t="s">
        <v>61</v>
      </c>
      <c r="B19" s="16" t="s">
        <v>71</v>
      </c>
      <c r="C19" s="44">
        <v>369.90000000000003</v>
      </c>
      <c r="D19" s="56">
        <f>D20+D23+D25+D27+D22</f>
        <v>6252</v>
      </c>
      <c r="E19" s="56">
        <f>E20+E23+E25+E27</f>
        <v>1364.6000000000001</v>
      </c>
      <c r="F19" s="58">
        <f t="shared" si="0"/>
        <v>21.826615483045426</v>
      </c>
      <c r="G19" s="58" t="s">
        <v>99</v>
      </c>
      <c r="H19" s="40"/>
    </row>
    <row r="20" spans="1:8" ht="26.25" customHeight="1">
      <c r="A20" s="14" t="s">
        <v>79</v>
      </c>
      <c r="B20" s="16" t="s">
        <v>72</v>
      </c>
      <c r="C20" s="43">
        <v>0</v>
      </c>
      <c r="D20" s="55">
        <v>107.8</v>
      </c>
      <c r="E20" s="55">
        <v>26.7</v>
      </c>
      <c r="F20" s="58">
        <f t="shared" si="0"/>
        <v>24.768089053803337</v>
      </c>
      <c r="G20" s="58" t="s">
        <v>97</v>
      </c>
      <c r="H20" s="40"/>
    </row>
    <row r="21" spans="1:8" ht="39" customHeight="1">
      <c r="A21" s="14" t="s">
        <v>62</v>
      </c>
      <c r="B21" s="52" t="s">
        <v>98</v>
      </c>
      <c r="C21" s="43">
        <v>0</v>
      </c>
      <c r="D21" s="55">
        <v>107.8</v>
      </c>
      <c r="E21" s="55">
        <v>26.7</v>
      </c>
      <c r="F21" s="59">
        <f t="shared" si="0"/>
        <v>24.768089053803337</v>
      </c>
      <c r="G21" s="58" t="s">
        <v>97</v>
      </c>
      <c r="H21" s="40"/>
    </row>
    <row r="22" spans="1:8" ht="18" customHeight="1">
      <c r="A22" s="14" t="s">
        <v>94</v>
      </c>
      <c r="B22" s="52" t="s">
        <v>96</v>
      </c>
      <c r="C22" s="43">
        <v>0</v>
      </c>
      <c r="D22" s="55">
        <v>2944.1</v>
      </c>
      <c r="E22" s="55">
        <v>0</v>
      </c>
      <c r="F22" s="59">
        <f t="shared" si="0"/>
        <v>0</v>
      </c>
      <c r="G22" s="58" t="s">
        <v>97</v>
      </c>
      <c r="H22" s="40"/>
    </row>
    <row r="23" spans="1:8" ht="39" customHeight="1">
      <c r="A23" s="14" t="s">
        <v>63</v>
      </c>
      <c r="B23" s="16" t="s">
        <v>73</v>
      </c>
      <c r="C23" s="43">
        <v>47.8</v>
      </c>
      <c r="D23" s="55">
        <v>234.2</v>
      </c>
      <c r="E23" s="55">
        <v>41.2</v>
      </c>
      <c r="F23" s="58">
        <f t="shared" si="0"/>
        <v>17.591801878736124</v>
      </c>
      <c r="G23" s="58">
        <f t="shared" si="2"/>
        <v>86.192468619246881</v>
      </c>
      <c r="H23" s="40"/>
    </row>
    <row r="24" spans="1:8" ht="41.25" customHeight="1">
      <c r="A24" s="14" t="s">
        <v>64</v>
      </c>
      <c r="B24" s="16" t="s">
        <v>74</v>
      </c>
      <c r="C24" s="43">
        <v>47.8</v>
      </c>
      <c r="D24" s="55">
        <v>234.2</v>
      </c>
      <c r="E24" s="55">
        <v>41.2</v>
      </c>
      <c r="F24" s="58">
        <f t="shared" si="0"/>
        <v>17.591801878736124</v>
      </c>
      <c r="G24" s="58">
        <f t="shared" si="2"/>
        <v>86.192468619246881</v>
      </c>
      <c r="H24" s="40"/>
    </row>
    <row r="25" spans="1:8" ht="18.75" customHeight="1">
      <c r="A25" s="14" t="s">
        <v>65</v>
      </c>
      <c r="B25" s="16" t="s">
        <v>75</v>
      </c>
      <c r="C25" s="43">
        <v>322.10000000000002</v>
      </c>
      <c r="D25" s="55">
        <v>2965.9</v>
      </c>
      <c r="E25" s="55">
        <v>1296.7</v>
      </c>
      <c r="F25" s="58">
        <f t="shared" si="0"/>
        <v>43.720287265248324</v>
      </c>
      <c r="G25" s="58" t="s">
        <v>100</v>
      </c>
      <c r="H25" s="40"/>
    </row>
    <row r="26" spans="1:8" ht="25.5" customHeight="1">
      <c r="A26" s="14" t="s">
        <v>66</v>
      </c>
      <c r="B26" s="16" t="s">
        <v>76</v>
      </c>
      <c r="C26" s="43">
        <v>322.10000000000002</v>
      </c>
      <c r="D26" s="55">
        <v>2965.9</v>
      </c>
      <c r="E26" s="55">
        <v>1296.7</v>
      </c>
      <c r="F26" s="58">
        <f t="shared" si="0"/>
        <v>43.720287265248324</v>
      </c>
      <c r="G26" s="58" t="s">
        <v>100</v>
      </c>
      <c r="H26" s="40"/>
    </row>
    <row r="27" spans="1:8" ht="15" customHeight="1">
      <c r="A27" s="14" t="s">
        <v>77</v>
      </c>
      <c r="B27" s="16" t="s">
        <v>78</v>
      </c>
      <c r="C27" s="43">
        <v>0</v>
      </c>
      <c r="D27" s="43">
        <v>0</v>
      </c>
      <c r="E27" s="43">
        <v>0</v>
      </c>
      <c r="F27" s="58">
        <v>0</v>
      </c>
      <c r="G27" s="58">
        <v>0</v>
      </c>
      <c r="H27" s="40"/>
    </row>
    <row r="28" spans="1:8" ht="17.25" customHeight="1">
      <c r="A28" s="27" t="s">
        <v>4</v>
      </c>
      <c r="B28" s="28"/>
      <c r="C28" s="39">
        <f>C30+C34+C36+C38+C40</f>
        <v>2019.9</v>
      </c>
      <c r="D28" s="39">
        <f>D30+D34+D36+D38+D40</f>
        <v>10426.200000000001</v>
      </c>
      <c r="E28" s="39">
        <f>E30+E34+E36+E38+E40</f>
        <v>1723.8000000000002</v>
      </c>
      <c r="F28" s="39">
        <f>E28/D28*100</f>
        <v>16.533348679288714</v>
      </c>
      <c r="G28" s="47">
        <f t="shared" ref="G28:G41" si="3">E28/C28*100</f>
        <v>85.340858458339525</v>
      </c>
      <c r="H28" s="40"/>
    </row>
    <row r="29" spans="1:8">
      <c r="A29" s="9" t="s">
        <v>3</v>
      </c>
      <c r="B29" s="8"/>
      <c r="C29" s="23"/>
      <c r="D29" s="23"/>
      <c r="E29" s="23"/>
      <c r="F29" s="39"/>
      <c r="G29" s="48"/>
      <c r="H29" s="40"/>
    </row>
    <row r="30" spans="1:8" ht="14.25" customHeight="1">
      <c r="A30" s="2" t="s">
        <v>5</v>
      </c>
      <c r="B30" s="10" t="s">
        <v>6</v>
      </c>
      <c r="C30" s="45">
        <v>860.8</v>
      </c>
      <c r="D30" s="45">
        <f>D31+D32+D33</f>
        <v>3138.2000000000003</v>
      </c>
      <c r="E30" s="45">
        <f>E31+E32+E33</f>
        <v>663.7</v>
      </c>
      <c r="F30" s="49">
        <f t="shared" ref="F30:F41" si="4">E30/D30*100</f>
        <v>21.149066343763941</v>
      </c>
      <c r="G30" s="48">
        <f t="shared" si="3"/>
        <v>77.102695167286257</v>
      </c>
      <c r="H30" s="40"/>
    </row>
    <row r="31" spans="1:8" ht="38.25" customHeight="1">
      <c r="A31" s="2" t="s">
        <v>7</v>
      </c>
      <c r="B31" s="11" t="s">
        <v>8</v>
      </c>
      <c r="C31" s="45">
        <v>858</v>
      </c>
      <c r="D31" s="46">
        <v>3126.4</v>
      </c>
      <c r="E31" s="45">
        <v>663.7</v>
      </c>
      <c r="F31" s="49">
        <f t="shared" si="4"/>
        <v>21.228889457523032</v>
      </c>
      <c r="G31" s="48">
        <f t="shared" si="3"/>
        <v>77.354312354312356</v>
      </c>
      <c r="H31" s="40"/>
    </row>
    <row r="32" spans="1:8">
      <c r="A32" s="2" t="s">
        <v>9</v>
      </c>
      <c r="B32" s="10" t="s">
        <v>10</v>
      </c>
      <c r="C32" s="45">
        <v>0</v>
      </c>
      <c r="D32" s="46">
        <v>5</v>
      </c>
      <c r="E32" s="45">
        <v>0</v>
      </c>
      <c r="F32" s="49">
        <f t="shared" si="4"/>
        <v>0</v>
      </c>
      <c r="G32" s="48">
        <v>0</v>
      </c>
      <c r="H32" s="40"/>
    </row>
    <row r="33" spans="1:8" ht="12.75" customHeight="1">
      <c r="A33" s="2" t="s">
        <v>11</v>
      </c>
      <c r="B33" s="10" t="s">
        <v>12</v>
      </c>
      <c r="C33" s="45">
        <v>2.8</v>
      </c>
      <c r="D33" s="45">
        <v>6.8</v>
      </c>
      <c r="E33" s="45">
        <v>0</v>
      </c>
      <c r="F33" s="49">
        <f t="shared" si="4"/>
        <v>0</v>
      </c>
      <c r="G33" s="48">
        <f t="shared" si="3"/>
        <v>0</v>
      </c>
      <c r="H33" s="40"/>
    </row>
    <row r="34" spans="1:8">
      <c r="A34" s="2" t="s">
        <v>13</v>
      </c>
      <c r="B34" s="10" t="s">
        <v>14</v>
      </c>
      <c r="C34" s="45">
        <v>47.8</v>
      </c>
      <c r="D34" s="45">
        <f>D35</f>
        <v>234.2</v>
      </c>
      <c r="E34" s="45">
        <f>E35</f>
        <v>41.2</v>
      </c>
      <c r="F34" s="49">
        <f t="shared" si="4"/>
        <v>17.591801878736124</v>
      </c>
      <c r="G34" s="48">
        <f t="shared" si="3"/>
        <v>86.192468619246881</v>
      </c>
      <c r="H34" s="40"/>
    </row>
    <row r="35" spans="1:8" ht="13.5" customHeight="1">
      <c r="A35" s="2" t="s">
        <v>15</v>
      </c>
      <c r="B35" s="10" t="s">
        <v>16</v>
      </c>
      <c r="C35" s="45">
        <v>47.8</v>
      </c>
      <c r="D35" s="45">
        <v>234.2</v>
      </c>
      <c r="E35" s="45">
        <v>41.2</v>
      </c>
      <c r="F35" s="49">
        <f t="shared" si="4"/>
        <v>17.591801878736124</v>
      </c>
      <c r="G35" s="48">
        <f t="shared" si="3"/>
        <v>86.192468619246881</v>
      </c>
      <c r="H35" s="40"/>
    </row>
    <row r="36" spans="1:8">
      <c r="A36" s="2" t="s">
        <v>17</v>
      </c>
      <c r="B36" s="10" t="s">
        <v>18</v>
      </c>
      <c r="C36" s="45">
        <v>199.2</v>
      </c>
      <c r="D36" s="45">
        <f>D37</f>
        <v>1348.1</v>
      </c>
      <c r="E36" s="45">
        <f>E37</f>
        <v>196.3</v>
      </c>
      <c r="F36" s="49">
        <f t="shared" si="4"/>
        <v>14.561234329797495</v>
      </c>
      <c r="G36" s="48">
        <f t="shared" si="3"/>
        <v>98.544176706827329</v>
      </c>
      <c r="H36" s="40"/>
    </row>
    <row r="37" spans="1:8" ht="14.25" customHeight="1">
      <c r="A37" s="2" t="s">
        <v>19</v>
      </c>
      <c r="B37" s="10" t="s">
        <v>20</v>
      </c>
      <c r="C37" s="45">
        <v>138.6</v>
      </c>
      <c r="D37" s="45">
        <v>1348.1</v>
      </c>
      <c r="E37" s="45">
        <v>196.3</v>
      </c>
      <c r="F37" s="49">
        <f t="shared" si="4"/>
        <v>14.561234329797495</v>
      </c>
      <c r="G37" s="48">
        <f t="shared" si="3"/>
        <v>141.63059163059165</v>
      </c>
      <c r="H37" s="40"/>
    </row>
    <row r="38" spans="1:8" ht="13.5" customHeight="1">
      <c r="A38" s="2" t="s">
        <v>21</v>
      </c>
      <c r="B38" s="10" t="s">
        <v>22</v>
      </c>
      <c r="C38" s="45">
        <v>179.2</v>
      </c>
      <c r="D38" s="45">
        <f>D39</f>
        <v>301.7</v>
      </c>
      <c r="E38" s="45">
        <f>E39</f>
        <v>92.9</v>
      </c>
      <c r="F38" s="49">
        <f t="shared" si="4"/>
        <v>30.792177659927084</v>
      </c>
      <c r="G38" s="48">
        <f t="shared" si="3"/>
        <v>51.841517857142861</v>
      </c>
      <c r="H38" s="40"/>
    </row>
    <row r="39" spans="1:8">
      <c r="A39" s="2" t="s">
        <v>23</v>
      </c>
      <c r="B39" s="10" t="s">
        <v>24</v>
      </c>
      <c r="C39" s="45">
        <v>179.2</v>
      </c>
      <c r="D39" s="45">
        <v>301.7</v>
      </c>
      <c r="E39" s="45">
        <v>92.9</v>
      </c>
      <c r="F39" s="49">
        <f t="shared" si="4"/>
        <v>30.792177659927084</v>
      </c>
      <c r="G39" s="48">
        <f t="shared" si="3"/>
        <v>51.841517857142861</v>
      </c>
      <c r="H39" s="40"/>
    </row>
    <row r="40" spans="1:8" ht="14.25" customHeight="1">
      <c r="A40" s="35" t="s">
        <v>83</v>
      </c>
      <c r="B40" s="10" t="s">
        <v>25</v>
      </c>
      <c r="C40" s="45">
        <v>732.9</v>
      </c>
      <c r="D40" s="45">
        <f>D41</f>
        <v>5404</v>
      </c>
      <c r="E40" s="45">
        <f>E41</f>
        <v>729.7</v>
      </c>
      <c r="F40" s="49">
        <f t="shared" si="4"/>
        <v>13.502960769800149</v>
      </c>
      <c r="G40" s="48">
        <f t="shared" si="3"/>
        <v>99.563378359939975</v>
      </c>
      <c r="H40" s="40"/>
    </row>
    <row r="41" spans="1:8">
      <c r="A41" s="2" t="s">
        <v>26</v>
      </c>
      <c r="B41" s="10" t="s">
        <v>27</v>
      </c>
      <c r="C41" s="45">
        <v>732.9</v>
      </c>
      <c r="D41" s="45">
        <v>5404</v>
      </c>
      <c r="E41" s="45">
        <v>729.7</v>
      </c>
      <c r="F41" s="49">
        <f t="shared" si="4"/>
        <v>13.502960769800149</v>
      </c>
      <c r="G41" s="48">
        <f t="shared" si="3"/>
        <v>99.563378359939975</v>
      </c>
      <c r="H41" s="40"/>
    </row>
    <row r="42" spans="1:8" ht="27" customHeight="1">
      <c r="A42" s="9" t="s">
        <v>28</v>
      </c>
      <c r="B42" s="12"/>
      <c r="C42" s="45">
        <f>C5-C28</f>
        <v>164.79999999999973</v>
      </c>
      <c r="D42" s="45">
        <f>D5-D28</f>
        <v>-32.200000000000728</v>
      </c>
      <c r="E42" s="45">
        <f>E5-E28</f>
        <v>422</v>
      </c>
      <c r="F42" s="45"/>
      <c r="G42" s="45"/>
    </row>
    <row r="43" spans="1:8" ht="15" customHeight="1">
      <c r="A43" s="8" t="s">
        <v>29</v>
      </c>
      <c r="B43" s="13"/>
      <c r="C43" s="23">
        <f t="shared" ref="C43" si="5">C45</f>
        <v>-164.79999999999995</v>
      </c>
      <c r="D43" s="23">
        <f t="shared" ref="D43:E43" si="6">D45</f>
        <v>32.200000000000728</v>
      </c>
      <c r="E43" s="23">
        <f t="shared" si="6"/>
        <v>-421.99999999999977</v>
      </c>
      <c r="F43" s="23"/>
      <c r="G43" s="23"/>
    </row>
    <row r="44" spans="1:8">
      <c r="A44" s="2" t="s">
        <v>3</v>
      </c>
      <c r="B44" s="10"/>
      <c r="C44" s="45"/>
      <c r="D44" s="45"/>
      <c r="E44" s="45"/>
      <c r="F44" s="45"/>
      <c r="G44" s="45"/>
    </row>
    <row r="45" spans="1:8" ht="27.75" customHeight="1">
      <c r="A45" s="2" t="s">
        <v>30</v>
      </c>
      <c r="B45" s="10" t="s">
        <v>31</v>
      </c>
      <c r="C45" s="24">
        <f>C47+C46</f>
        <v>-164.79999999999995</v>
      </c>
      <c r="D45" s="24">
        <f t="shared" ref="D45" si="7">D47+D46</f>
        <v>32.200000000000728</v>
      </c>
      <c r="E45" s="24">
        <f>E47+E46</f>
        <v>-421.99999999999977</v>
      </c>
      <c r="F45" s="45"/>
      <c r="G45" s="45"/>
    </row>
    <row r="46" spans="1:8" ht="25.5">
      <c r="A46" s="2" t="s">
        <v>32</v>
      </c>
      <c r="B46" s="10" t="s">
        <v>33</v>
      </c>
      <c r="C46" s="45">
        <v>-2188.6</v>
      </c>
      <c r="D46" s="45">
        <v>-10394</v>
      </c>
      <c r="E46" s="45">
        <v>-2389.1999999999998</v>
      </c>
      <c r="F46" s="45"/>
      <c r="G46" s="45"/>
    </row>
    <row r="47" spans="1:8" ht="27.75" customHeight="1">
      <c r="A47" s="2" t="s">
        <v>34</v>
      </c>
      <c r="B47" s="10" t="s">
        <v>35</v>
      </c>
      <c r="C47" s="45">
        <v>2023.8</v>
      </c>
      <c r="D47" s="45">
        <v>10426.200000000001</v>
      </c>
      <c r="E47" s="45">
        <v>1967.2</v>
      </c>
      <c r="F47" s="45"/>
      <c r="G47" s="45"/>
    </row>
    <row r="48" spans="1:8" ht="12" customHeight="1"/>
    <row r="49" spans="1:7" hidden="1"/>
    <row r="51" spans="1:7" ht="14.25">
      <c r="A51" s="60" t="s">
        <v>42</v>
      </c>
      <c r="B51" s="60"/>
      <c r="C51" s="60"/>
      <c r="D51" s="60"/>
      <c r="E51" s="60"/>
      <c r="F51" s="60"/>
      <c r="G51" s="60"/>
    </row>
  </sheetData>
  <mergeCells count="2">
    <mergeCell ref="A51:G51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0"/>
  <sheetViews>
    <sheetView workbookViewId="0">
      <selection activeCell="B5" sqref="B5"/>
    </sheetView>
  </sheetViews>
  <sheetFormatPr defaultRowHeight="15"/>
  <cols>
    <col min="1" max="1" width="22.28515625" style="4" customWidth="1"/>
    <col min="2" max="2" width="19.28515625" style="4" customWidth="1"/>
    <col min="3" max="3" width="17.28515625" style="4" customWidth="1"/>
    <col min="4" max="4" width="16.7109375" style="4" customWidth="1"/>
    <col min="5" max="5" width="12.5703125" style="4" customWidth="1"/>
    <col min="6" max="6" width="14.140625" style="4" customWidth="1"/>
    <col min="7" max="7" width="15.7109375" style="4" customWidth="1"/>
    <col min="8" max="16384" width="9.140625" style="4"/>
  </cols>
  <sheetData>
    <row r="2" spans="1:10" ht="96" customHeight="1">
      <c r="A2" s="61" t="s">
        <v>89</v>
      </c>
      <c r="B2" s="60"/>
      <c r="C2" s="60"/>
      <c r="D2" s="60"/>
      <c r="E2" s="60"/>
      <c r="F2" s="60"/>
      <c r="G2" s="60"/>
    </row>
    <row r="3" spans="1:10">
      <c r="G3" s="5"/>
    </row>
    <row r="4" spans="1:10" ht="66.75" customHeight="1">
      <c r="A4" s="1" t="s">
        <v>36</v>
      </c>
      <c r="B4" s="19" t="s">
        <v>37</v>
      </c>
      <c r="C4" s="32" t="s">
        <v>80</v>
      </c>
      <c r="D4" s="32" t="s">
        <v>85</v>
      </c>
      <c r="E4" s="32" t="s">
        <v>86</v>
      </c>
      <c r="F4" s="41" t="s">
        <v>90</v>
      </c>
      <c r="G4" s="41" t="s">
        <v>88</v>
      </c>
    </row>
    <row r="5" spans="1:10" ht="44.25" customHeight="1">
      <c r="A5" s="9" t="s">
        <v>38</v>
      </c>
      <c r="B5" s="50">
        <v>6.5</v>
      </c>
      <c r="C5" s="17">
        <v>385</v>
      </c>
      <c r="D5" s="17">
        <v>1735</v>
      </c>
      <c r="E5" s="17">
        <v>296</v>
      </c>
      <c r="F5" s="17">
        <f>E5/D5*100</f>
        <v>17.060518731988473</v>
      </c>
      <c r="G5" s="17">
        <f>E5/C5*100</f>
        <v>76.883116883116884</v>
      </c>
    </row>
    <row r="6" spans="1:10" ht="42.75" customHeight="1">
      <c r="A6" s="2" t="s">
        <v>39</v>
      </c>
      <c r="B6" s="50">
        <v>3.8</v>
      </c>
      <c r="C6" s="17">
        <v>293.3</v>
      </c>
      <c r="D6" s="17">
        <v>1436.5</v>
      </c>
      <c r="E6" s="17">
        <v>265.39999999999998</v>
      </c>
      <c r="F6" s="17">
        <f>E6/D6*100</f>
        <v>18.475461190393318</v>
      </c>
      <c r="G6" s="17">
        <f>E6/C6*100</f>
        <v>90.487555404023169</v>
      </c>
      <c r="J6" s="4" t="s">
        <v>43</v>
      </c>
    </row>
    <row r="10" spans="1:10">
      <c r="A10" s="60" t="s">
        <v>41</v>
      </c>
      <c r="B10" s="60"/>
      <c r="C10" s="60"/>
      <c r="D10" s="60"/>
      <c r="E10" s="60"/>
      <c r="F10" s="60"/>
      <c r="G10" s="60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3"/>
  <sheetViews>
    <sheetView tabSelected="1" workbookViewId="0">
      <selection activeCell="B4" sqref="B4"/>
    </sheetView>
  </sheetViews>
  <sheetFormatPr defaultRowHeight="15"/>
  <cols>
    <col min="1" max="1" width="36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7" ht="96" customHeight="1">
      <c r="A2" s="61" t="s">
        <v>91</v>
      </c>
      <c r="B2" s="60"/>
      <c r="C2" s="60"/>
      <c r="D2" s="60"/>
      <c r="E2" s="60"/>
      <c r="F2" s="60"/>
    </row>
    <row r="3" spans="1:7">
      <c r="F3" s="5"/>
    </row>
    <row r="4" spans="1:7" ht="66.75" customHeight="1">
      <c r="A4" s="3" t="s">
        <v>67</v>
      </c>
      <c r="B4" s="32" t="s">
        <v>81</v>
      </c>
      <c r="C4" s="32" t="s">
        <v>85</v>
      </c>
      <c r="D4" s="32" t="s">
        <v>92</v>
      </c>
      <c r="E4" s="32" t="s">
        <v>90</v>
      </c>
      <c r="F4" s="32" t="s">
        <v>88</v>
      </c>
    </row>
    <row r="5" spans="1:7" s="31" customFormat="1" ht="66.75" customHeight="1">
      <c r="A5" s="33" t="s">
        <v>82</v>
      </c>
      <c r="B5" s="30">
        <v>0</v>
      </c>
      <c r="C5" s="30">
        <v>2</v>
      </c>
      <c r="D5" s="30">
        <v>0</v>
      </c>
      <c r="E5" s="38">
        <f t="shared" ref="E5" si="0">D5/C5*100</f>
        <v>0</v>
      </c>
      <c r="F5" s="38">
        <v>0</v>
      </c>
    </row>
    <row r="6" spans="1:7" ht="54.75" customHeight="1">
      <c r="A6" s="34" t="s">
        <v>69</v>
      </c>
      <c r="B6" s="38">
        <v>179.2</v>
      </c>
      <c r="C6" s="38">
        <v>301.7</v>
      </c>
      <c r="D6" s="38">
        <v>92.9</v>
      </c>
      <c r="E6" s="38">
        <f>D6/C6*100</f>
        <v>30.792177659927084</v>
      </c>
      <c r="F6" s="38">
        <f t="shared" ref="F6:F9" si="1">D6/B6*100</f>
        <v>51.841517857142861</v>
      </c>
    </row>
    <row r="7" spans="1:7" s="36" customFormat="1" ht="54.75" customHeight="1">
      <c r="A7" s="20" t="s">
        <v>70</v>
      </c>
      <c r="B7" s="38">
        <v>138.6</v>
      </c>
      <c r="C7" s="38">
        <v>1348.1</v>
      </c>
      <c r="D7" s="38">
        <v>196.2</v>
      </c>
      <c r="E7" s="38">
        <f t="shared" ref="E7:E9" si="2">D7/C7*100</f>
        <v>14.55381648245679</v>
      </c>
      <c r="F7" s="38">
        <f t="shared" si="1"/>
        <v>141.55844155844156</v>
      </c>
    </row>
    <row r="8" spans="1:7" ht="54" customHeight="1">
      <c r="A8" s="20" t="s">
        <v>93</v>
      </c>
      <c r="B8" s="38">
        <v>0</v>
      </c>
      <c r="C8" s="38">
        <v>2944.1</v>
      </c>
      <c r="D8" s="38">
        <v>0</v>
      </c>
      <c r="E8" s="38">
        <f t="shared" si="2"/>
        <v>0</v>
      </c>
      <c r="F8" s="38">
        <v>0</v>
      </c>
      <c r="G8" s="36"/>
    </row>
    <row r="9" spans="1:7" ht="27" customHeight="1">
      <c r="A9" s="18" t="s">
        <v>68</v>
      </c>
      <c r="B9" s="37">
        <f>B6+B8+B5+B7</f>
        <v>317.79999999999995</v>
      </c>
      <c r="C9" s="37">
        <f t="shared" ref="C9:D9" si="3">C6+C8+C5+C7</f>
        <v>4595.8999999999996</v>
      </c>
      <c r="D9" s="37">
        <f t="shared" si="3"/>
        <v>289.10000000000002</v>
      </c>
      <c r="E9" s="37">
        <f t="shared" si="2"/>
        <v>6.2903892599926028</v>
      </c>
      <c r="F9" s="37">
        <f t="shared" si="1"/>
        <v>90.969162995594729</v>
      </c>
      <c r="G9" s="36"/>
    </row>
    <row r="13" spans="1:7">
      <c r="A13" s="60" t="s">
        <v>41</v>
      </c>
      <c r="B13" s="60"/>
      <c r="C13" s="60"/>
      <c r="D13" s="60"/>
      <c r="E13" s="60"/>
      <c r="F13" s="60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2020-04-27T13:58:23Z</cp:lastPrinted>
  <dcterms:created xsi:type="dcterms:W3CDTF">2017-04-17T10:25:39Z</dcterms:created>
  <dcterms:modified xsi:type="dcterms:W3CDTF">2021-04-26T04:37:48Z</dcterms:modified>
</cp:coreProperties>
</file>