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G9" i="1"/>
  <c r="G12"/>
  <c r="G13"/>
  <c r="G14"/>
  <c r="G15"/>
  <c r="G17"/>
  <c r="G18"/>
  <c r="G19"/>
  <c r="G20"/>
  <c r="G21"/>
  <c r="G22"/>
  <c r="G23"/>
  <c r="G24"/>
  <c r="G25"/>
  <c r="G5"/>
  <c r="G7"/>
  <c r="F7"/>
  <c r="F8"/>
  <c r="F9"/>
  <c r="F10"/>
  <c r="F11"/>
  <c r="F12"/>
  <c r="F13"/>
  <c r="F14"/>
  <c r="F15"/>
  <c r="F16"/>
  <c r="F17"/>
  <c r="F18"/>
  <c r="F21"/>
  <c r="F22"/>
  <c r="F23"/>
  <c r="F24"/>
  <c r="F28"/>
  <c r="F29"/>
  <c r="F30"/>
  <c r="F31"/>
  <c r="F32"/>
  <c r="F33"/>
  <c r="F34"/>
  <c r="F35"/>
  <c r="F36"/>
  <c r="F37"/>
  <c r="F38"/>
  <c r="F39"/>
  <c r="F40"/>
  <c r="G29"/>
  <c r="G32"/>
  <c r="G33"/>
  <c r="G34"/>
  <c r="G35"/>
  <c r="G37"/>
  <c r="G38"/>
  <c r="G26"/>
  <c r="G6" i="2"/>
  <c r="G8" i="1"/>
  <c r="G5" i="2"/>
  <c r="F7" i="3"/>
  <c r="E7"/>
  <c r="E8"/>
  <c r="G28" i="1"/>
  <c r="C8" i="3"/>
  <c r="D8"/>
  <c r="B8"/>
  <c r="F8" s="1"/>
  <c r="E5"/>
  <c r="E26" i="1"/>
  <c r="D26"/>
  <c r="D5" l="1"/>
  <c r="E44"/>
  <c r="C5"/>
  <c r="E5" l="1"/>
  <c r="C26"/>
  <c r="E41" l="1"/>
  <c r="F5"/>
  <c r="E6" i="3"/>
  <c r="D41" i="1" l="1"/>
  <c r="D44"/>
  <c r="D42" s="1"/>
  <c r="E42"/>
  <c r="C44"/>
  <c r="C42" s="1"/>
  <c r="C41"/>
  <c r="F5" i="2"/>
  <c r="F6"/>
  <c r="F26" i="1" l="1"/>
</calcChain>
</file>

<file path=xl/sharedStrings.xml><?xml version="1.0" encoding="utf-8"?>
<sst xmlns="http://schemas.openxmlformats.org/spreadsheetml/2006/main" count="113" uniqueCount="102">
  <si>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</si>
  <si>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</si>
  <si>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</si>
  <si>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</si>
  <si>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</si>
  <si>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</si>
  <si>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</si>
  <si>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</si>
  <si>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</si>
  <si>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</si>
  <si>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</si>
  <si>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</si>
  <si>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</si>
  <si>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</si>
  <si>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</si>
  <si>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</si>
  <si>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</si>
  <si>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</si>
  <si>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</si>
  <si>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</si>
  <si>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</si>
  <si>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</si>
  <si>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</si>
  <si>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</si>
  <si>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</si>
  <si>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</si>
  <si>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</si>
  <si>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</si>
  <si>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</si>
  <si>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</si>
  <si>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</si>
  <si>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</si>
  <si>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</si>
  <si>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</si>
  <si>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</si>
  <si>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</si>
  <si>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</si>
  <si>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</si>
  <si>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</si>
  <si>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</si>
  <si>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</si>
  <si>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</si>
  <si>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</si>
  <si>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</si>
  <si>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</si>
  <si>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</si>
  <si>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</si>
  <si>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</si>
  <si>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</si>
  <si>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</si>
  <si>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</si>
  <si>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</si>
  <si>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</si>
  <si>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</si>
  <si>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</si>
  <si>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</si>
  <si>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</si>
  <si>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</si>
  <si>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</si>
  <si>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 </t>
  </si>
  <si>
    <t>11105020000000110</t>
  </si>
  <si>
    <t>Штрафы, санкции, возмещение ущерба</t>
  </si>
  <si>
    <t>11651000020000110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</si>
  <si>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</si>
  <si>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</si>
  <si>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</si>
  <si>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</si>
  <si>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</si>
  <si>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</si>
  <si>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</si>
  <si>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</si>
  <si>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</si>
  <si>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Муниципальная программа "Ремонт автомобильных дорог Липовского муниципального образования Базарно-Карабулакского муниципального района"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</si>
  <si>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</si>
  <si>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</si>
  <si>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</si>
  <si>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</si>
  <si>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</si>
  <si>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</si>
  <si>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</si>
  <si>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</si>
  <si>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</si>
  <si>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Дотации бюджетам субъектов Российской Федерации и муниципальных образований, в том числе: 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</si>
  <si>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</si>
  <si>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</si>
  <si>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</si>
  <si>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</si>
  <si>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</si>
  <si>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св. 2,4 раза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</si>
  <si>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июля 2020 года     
</t>
  </si>
  <si>
    <t>Исполнено на 1 июля 2019 г. (тыс.руб)</t>
  </si>
  <si>
    <t>Утвержденные бюджетные назначения на           1 июля 2020 г. (тыс.руб)</t>
  </si>
  <si>
    <t>Исполнено на 1 июля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</si>
  <si>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июля 2020 года     
</t>
  </si>
  <si>
    <t>Исполнено на                1 июля 2019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</si>
  <si>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2020 года     
</t>
  </si>
  <si>
    <t>Исполнено на            1 июля 2019 г. (тыс.руб)</t>
  </si>
  <si>
    <t>Исполнено на       1 июля 2020 г. (тыс.руб)</t>
  </si>
  <si>
    <t>св. 3,4 раза</t>
  </si>
  <si>
    <t>св. 2,2 раза</t>
  </si>
  <si>
    <t>св. 6,3 раза</t>
  </si>
  <si>
    <t>св. 4 раз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</si>
</sst>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3">
      <alignment horizontal="left" wrapText="1"/>
    </xf>
    <xf numFmtId="0" fontId="7" fillId="0" borderId="0"/>
    <xf numFmtId="0" fontId="9" fillId="0" borderId="0"/>
    <xf numFmtId="0" fontId="9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0" fontId="3" fillId="0" borderId="1" xfId="1" applyNumberFormat="1" applyFont="1" applyBorder="1" applyProtection="1">
      <alignment horizontal="left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right" vertical="center" wrapText="1"/>
    </xf>
    <xf numFmtId="166" fontId="8" fillId="0" borderId="1" xfId="3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horizontal="left" vertical="top" wrapText="1"/>
    </xf>
    <xf numFmtId="37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166" fontId="8" fillId="0" borderId="1" xfId="4" applyNumberFormat="1" applyFont="1" applyFill="1" applyBorder="1" applyAlignment="1" applyProtection="1">
      <alignment wrapText="1"/>
      <protection hidden="1"/>
    </xf>
    <xf numFmtId="0" fontId="2" fillId="0" borderId="1" xfId="0" applyFont="1" applyBorder="1" applyAlignment="1">
      <alignment vertical="top" wrapText="1"/>
    </xf>
    <xf numFmtId="0" fontId="4" fillId="0" borderId="0" xfId="0" applyFont="1"/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1" fillId="3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165" fontId="2" fillId="3" borderId="4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 wrapText="1"/>
    </xf>
    <xf numFmtId="165" fontId="1" fillId="3" borderId="4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2" zoomScaleNormal="100" workbookViewId="0">
      <selection activeCell="G42" sqref="G42"/>
    </sheetView>
  </sheetViews>
  <sheetFormatPr defaultRowHeight="12.75"/>
  <cols>
    <col min="1" max="1" width="44" style="6" customWidth="1"/>
    <col min="2" max="2" width="19.5703125" style="6" customWidth="1"/>
    <col min="3" max="3" width="11.7109375" style="6" customWidth="1"/>
    <col min="4" max="4" width="15" style="6" customWidth="1"/>
    <col min="5" max="5" width="11.5703125" style="6" customWidth="1"/>
    <col min="6" max="6" width="11.140625" style="6" customWidth="1"/>
    <col min="7" max="7" width="11.42578125" style="6" customWidth="1"/>
    <col min="8" max="16384" width="9.140625" style="6"/>
  </cols>
  <sheetData>
    <row r="1" spans="1:8" hidden="1"/>
    <row r="2" spans="1:8" ht="58.5" customHeight="1">
      <c r="A2" s="61" t="s">
        <v>89</v>
      </c>
      <c r="B2" s="60"/>
      <c r="C2" s="60"/>
      <c r="D2" s="60"/>
      <c r="E2" s="60"/>
      <c r="F2" s="60"/>
      <c r="G2" s="60"/>
    </row>
    <row r="3" spans="1:8" ht="9.75" customHeight="1">
      <c r="G3" s="7" t="s">
        <v>40</v>
      </c>
    </row>
    <row r="4" spans="1:8" ht="66.75" customHeight="1">
      <c r="A4" s="1" t="s">
        <v>0</v>
      </c>
      <c r="B4" s="1" t="s">
        <v>1</v>
      </c>
      <c r="C4" s="1" t="s">
        <v>90</v>
      </c>
      <c r="D4" s="1" t="s">
        <v>91</v>
      </c>
      <c r="E4" s="1" t="s">
        <v>92</v>
      </c>
      <c r="F4" s="19" t="s">
        <v>83</v>
      </c>
      <c r="G4" s="19" t="s">
        <v>84</v>
      </c>
    </row>
    <row r="5" spans="1:8" ht="15.75" customHeight="1">
      <c r="A5" s="26" t="s">
        <v>2</v>
      </c>
      <c r="B5" s="27"/>
      <c r="C5" s="62">
        <f>C7+C18</f>
        <v>2740.5</v>
      </c>
      <c r="D5" s="62">
        <f>D7+D18</f>
        <v>7110.7000000000007</v>
      </c>
      <c r="E5" s="62">
        <f>E7+E18</f>
        <v>3112.5</v>
      </c>
      <c r="F5" s="62">
        <f t="shared" ref="F5:F25" si="0">E5/D5*100</f>
        <v>43.772061822324098</v>
      </c>
      <c r="G5" s="62">
        <f t="shared" ref="G5:G25" si="1">E5/C5*100</f>
        <v>113.57416529830321</v>
      </c>
      <c r="H5" s="39"/>
    </row>
    <row r="6" spans="1:8" ht="12" customHeight="1">
      <c r="A6" s="22" t="s">
        <v>3</v>
      </c>
      <c r="B6" s="23"/>
      <c r="C6" s="64"/>
      <c r="D6" s="64"/>
      <c r="E6" s="64"/>
      <c r="F6" s="63"/>
      <c r="G6" s="63"/>
      <c r="H6" s="39"/>
    </row>
    <row r="7" spans="1:8" ht="17.25" customHeight="1">
      <c r="A7" s="15" t="s">
        <v>46</v>
      </c>
      <c r="B7" s="16">
        <v>1E+16</v>
      </c>
      <c r="C7" s="45">
        <v>1397.9</v>
      </c>
      <c r="D7" s="65">
        <v>4980.1000000000004</v>
      </c>
      <c r="E7" s="65">
        <v>2092.1</v>
      </c>
      <c r="F7" s="63">
        <f t="shared" si="0"/>
        <v>42.009196602477857</v>
      </c>
      <c r="G7" s="63">
        <f t="shared" si="1"/>
        <v>149.66020459260315</v>
      </c>
      <c r="H7" s="39"/>
    </row>
    <row r="8" spans="1:8" ht="16.5" customHeight="1">
      <c r="A8" s="15" t="s">
        <v>47</v>
      </c>
      <c r="B8" s="16">
        <v>1.01E+16</v>
      </c>
      <c r="C8" s="45">
        <v>346.1</v>
      </c>
      <c r="D8" s="67">
        <v>1241.7</v>
      </c>
      <c r="E8" s="67">
        <v>388.1</v>
      </c>
      <c r="F8" s="63">
        <f t="shared" si="0"/>
        <v>31.255536764113717</v>
      </c>
      <c r="G8" s="63">
        <f t="shared" ref="G8:G24" si="2">E8/C8*100</f>
        <v>112.13522103438311</v>
      </c>
      <c r="H8" s="39"/>
    </row>
    <row r="9" spans="1:8" ht="18" customHeight="1">
      <c r="A9" s="15" t="s">
        <v>48</v>
      </c>
      <c r="B9" s="17" t="s">
        <v>49</v>
      </c>
      <c r="C9" s="45">
        <v>346.1</v>
      </c>
      <c r="D9" s="67">
        <v>1241.7</v>
      </c>
      <c r="E9" s="67">
        <v>388.1</v>
      </c>
      <c r="F9" s="63">
        <f t="shared" si="0"/>
        <v>31.255536764113717</v>
      </c>
      <c r="G9" s="63">
        <f t="shared" si="1"/>
        <v>112.13522103438311</v>
      </c>
      <c r="H9" s="39"/>
    </row>
    <row r="10" spans="1:8" ht="17.25" customHeight="1">
      <c r="A10" s="15" t="s">
        <v>50</v>
      </c>
      <c r="B10" s="16">
        <v>1.05E+16</v>
      </c>
      <c r="C10" s="45">
        <v>212.7</v>
      </c>
      <c r="D10" s="67">
        <v>1771.5</v>
      </c>
      <c r="E10" s="67">
        <v>1338.8</v>
      </c>
      <c r="F10" s="63">
        <f t="shared" si="0"/>
        <v>75.574372001128992</v>
      </c>
      <c r="G10" s="63" t="s">
        <v>100</v>
      </c>
      <c r="H10" s="39"/>
    </row>
    <row r="11" spans="1:8" ht="16.5" customHeight="1">
      <c r="A11" s="15" t="s">
        <v>51</v>
      </c>
      <c r="B11" s="17" t="s">
        <v>52</v>
      </c>
      <c r="C11" s="45">
        <v>212.7</v>
      </c>
      <c r="D11" s="67">
        <v>1771.5</v>
      </c>
      <c r="E11" s="67">
        <v>1338.8</v>
      </c>
      <c r="F11" s="63">
        <f t="shared" si="0"/>
        <v>75.574372001128992</v>
      </c>
      <c r="G11" s="63" t="s">
        <v>100</v>
      </c>
      <c r="H11" s="39"/>
    </row>
    <row r="12" spans="1:8" ht="16.5" customHeight="1">
      <c r="A12" s="15" t="s">
        <v>53</v>
      </c>
      <c r="B12" s="16">
        <v>1.06E+16</v>
      </c>
      <c r="C12" s="45">
        <v>838.1</v>
      </c>
      <c r="D12" s="67">
        <v>1937.8</v>
      </c>
      <c r="E12" s="67">
        <v>364.9</v>
      </c>
      <c r="F12" s="63">
        <f t="shared" si="0"/>
        <v>18.830632676230778</v>
      </c>
      <c r="G12" s="63">
        <f t="shared" si="2"/>
        <v>43.538957165016107</v>
      </c>
      <c r="H12" s="39"/>
    </row>
    <row r="13" spans="1:8" ht="15.75" customHeight="1">
      <c r="A13" s="15" t="s">
        <v>54</v>
      </c>
      <c r="B13" s="17" t="s">
        <v>55</v>
      </c>
      <c r="C13" s="45">
        <v>23.5</v>
      </c>
      <c r="D13" s="67">
        <v>299.8</v>
      </c>
      <c r="E13" s="67">
        <v>7.8</v>
      </c>
      <c r="F13" s="63">
        <f t="shared" si="0"/>
        <v>2.6017344896597732</v>
      </c>
      <c r="G13" s="63">
        <f t="shared" si="1"/>
        <v>33.191489361702125</v>
      </c>
      <c r="H13" s="39"/>
    </row>
    <row r="14" spans="1:8" ht="15.75" customHeight="1">
      <c r="A14" s="15" t="s">
        <v>56</v>
      </c>
      <c r="B14" s="17" t="s">
        <v>57</v>
      </c>
      <c r="C14" s="45">
        <v>814.6</v>
      </c>
      <c r="D14" s="67">
        <v>1638</v>
      </c>
      <c r="E14" s="67">
        <v>357.1</v>
      </c>
      <c r="F14" s="63">
        <f t="shared" si="0"/>
        <v>21.800976800976802</v>
      </c>
      <c r="G14" s="63">
        <f t="shared" si="1"/>
        <v>43.837466241099925</v>
      </c>
      <c r="H14" s="39"/>
    </row>
    <row r="15" spans="1:8" ht="16.5" customHeight="1">
      <c r="A15" s="15" t="s">
        <v>58</v>
      </c>
      <c r="B15" s="16">
        <v>1.08E+16</v>
      </c>
      <c r="C15" s="45">
        <v>1</v>
      </c>
      <c r="D15" s="67">
        <v>0.2</v>
      </c>
      <c r="E15" s="67">
        <v>0.2</v>
      </c>
      <c r="F15" s="63">
        <f t="shared" si="0"/>
        <v>100</v>
      </c>
      <c r="G15" s="63">
        <f t="shared" si="1"/>
        <v>20</v>
      </c>
      <c r="H15" s="39"/>
    </row>
    <row r="16" spans="1:8" ht="77.25" customHeight="1">
      <c r="A16" s="15" t="s">
        <v>59</v>
      </c>
      <c r="B16" s="17" t="s">
        <v>60</v>
      </c>
      <c r="C16" s="45">
        <v>0</v>
      </c>
      <c r="D16" s="45">
        <v>29</v>
      </c>
      <c r="E16" s="45">
        <v>0</v>
      </c>
      <c r="F16" s="63">
        <f t="shared" si="0"/>
        <v>0</v>
      </c>
      <c r="G16" s="63">
        <v>0</v>
      </c>
      <c r="H16" s="39"/>
    </row>
    <row r="17" spans="1:8" ht="24" hidden="1" customHeight="1">
      <c r="A17" s="15" t="s">
        <v>61</v>
      </c>
      <c r="B17" s="17" t="s">
        <v>62</v>
      </c>
      <c r="C17" s="45"/>
      <c r="D17" s="68"/>
      <c r="E17" s="68"/>
      <c r="F17" s="63" t="e">
        <f t="shared" si="0"/>
        <v>#DIV/0!</v>
      </c>
      <c r="G17" s="63" t="e">
        <f t="shared" si="1"/>
        <v>#DIV/0!</v>
      </c>
      <c r="H17" s="39"/>
    </row>
    <row r="18" spans="1:8" ht="27.75" customHeight="1">
      <c r="A18" s="15" t="s">
        <v>63</v>
      </c>
      <c r="B18" s="17" t="s">
        <v>73</v>
      </c>
      <c r="C18" s="45">
        <v>1342.6000000000001</v>
      </c>
      <c r="D18" s="45">
        <v>2130.6</v>
      </c>
      <c r="E18" s="45">
        <v>1020.4</v>
      </c>
      <c r="F18" s="63">
        <f t="shared" si="0"/>
        <v>47.892612409649864</v>
      </c>
      <c r="G18" s="63">
        <f t="shared" si="1"/>
        <v>76.001787576344398</v>
      </c>
      <c r="H18" s="39"/>
    </row>
    <row r="19" spans="1:8" ht="26.25" customHeight="1">
      <c r="A19" s="15" t="s">
        <v>82</v>
      </c>
      <c r="B19" s="17" t="s">
        <v>74</v>
      </c>
      <c r="C19" s="45">
        <v>47.6</v>
      </c>
      <c r="D19" s="67">
        <v>0</v>
      </c>
      <c r="E19" s="67">
        <v>0</v>
      </c>
      <c r="F19" s="63">
        <v>0</v>
      </c>
      <c r="G19" s="63">
        <f t="shared" si="1"/>
        <v>0</v>
      </c>
      <c r="H19" s="39"/>
    </row>
    <row r="20" spans="1:8" ht="39" customHeight="1">
      <c r="A20" s="15" t="s">
        <v>64</v>
      </c>
      <c r="B20" s="17" t="s">
        <v>75</v>
      </c>
      <c r="C20" s="45">
        <v>47.6</v>
      </c>
      <c r="D20" s="67">
        <v>0</v>
      </c>
      <c r="E20" s="67">
        <v>0</v>
      </c>
      <c r="F20" s="63">
        <v>0</v>
      </c>
      <c r="G20" s="63">
        <f t="shared" si="2"/>
        <v>0</v>
      </c>
      <c r="H20" s="39"/>
    </row>
    <row r="21" spans="1:8" ht="39" customHeight="1">
      <c r="A21" s="15" t="s">
        <v>65</v>
      </c>
      <c r="B21" s="17" t="s">
        <v>76</v>
      </c>
      <c r="C21" s="45">
        <v>78.8</v>
      </c>
      <c r="D21" s="67">
        <v>202.5</v>
      </c>
      <c r="E21" s="67">
        <v>84.5</v>
      </c>
      <c r="F21" s="63">
        <f t="shared" si="0"/>
        <v>41.728395061728399</v>
      </c>
      <c r="G21" s="63">
        <f t="shared" si="1"/>
        <v>107.23350253807106</v>
      </c>
      <c r="H21" s="39"/>
    </row>
    <row r="22" spans="1:8" ht="41.25" customHeight="1">
      <c r="A22" s="15" t="s">
        <v>66</v>
      </c>
      <c r="B22" s="17" t="s">
        <v>77</v>
      </c>
      <c r="C22" s="45">
        <v>78.8</v>
      </c>
      <c r="D22" s="67">
        <v>202.5</v>
      </c>
      <c r="E22" s="67">
        <v>84.5</v>
      </c>
      <c r="F22" s="63">
        <f t="shared" si="0"/>
        <v>41.728395061728399</v>
      </c>
      <c r="G22" s="63">
        <f t="shared" si="1"/>
        <v>107.23350253807106</v>
      </c>
      <c r="H22" s="39"/>
    </row>
    <row r="23" spans="1:8" ht="18.75" customHeight="1">
      <c r="A23" s="15" t="s">
        <v>67</v>
      </c>
      <c r="B23" s="17" t="s">
        <v>78</v>
      </c>
      <c r="C23" s="45">
        <v>1211.2</v>
      </c>
      <c r="D23" s="67">
        <v>1928.1</v>
      </c>
      <c r="E23" s="67">
        <v>935.9</v>
      </c>
      <c r="F23" s="63">
        <f t="shared" si="0"/>
        <v>48.540013484777759</v>
      </c>
      <c r="G23" s="63">
        <f t="shared" si="1"/>
        <v>77.270475561426679</v>
      </c>
      <c r="H23" s="39"/>
    </row>
    <row r="24" spans="1:8" ht="25.5" customHeight="1">
      <c r="A24" s="15" t="s">
        <v>68</v>
      </c>
      <c r="B24" s="17" t="s">
        <v>79</v>
      </c>
      <c r="C24" s="45">
        <v>1211.2</v>
      </c>
      <c r="D24" s="67">
        <v>1928.1</v>
      </c>
      <c r="E24" s="67">
        <v>935.9</v>
      </c>
      <c r="F24" s="63">
        <f t="shared" si="0"/>
        <v>48.540013484777759</v>
      </c>
      <c r="G24" s="63">
        <f t="shared" si="2"/>
        <v>77.270475561426679</v>
      </c>
      <c r="H24" s="39"/>
    </row>
    <row r="25" spans="1:8" ht="15" customHeight="1">
      <c r="A25" s="15" t="s">
        <v>80</v>
      </c>
      <c r="B25" s="17" t="s">
        <v>81</v>
      </c>
      <c r="C25" s="64">
        <v>5</v>
      </c>
      <c r="D25" s="65">
        <v>0</v>
      </c>
      <c r="E25" s="65">
        <v>0</v>
      </c>
      <c r="F25" s="63">
        <v>0</v>
      </c>
      <c r="G25" s="63">
        <f t="shared" si="1"/>
        <v>0</v>
      </c>
      <c r="H25" s="39"/>
    </row>
    <row r="26" spans="1:8" ht="17.25" customHeight="1">
      <c r="A26" s="28" t="s">
        <v>4</v>
      </c>
      <c r="B26" s="29"/>
      <c r="C26" s="20">
        <f>C28+C32+C34+C37+C39</f>
        <v>2741</v>
      </c>
      <c r="D26" s="55">
        <f>D28+D32+D34+D37+D39</f>
        <v>7508</v>
      </c>
      <c r="E26" s="55">
        <f>E28+E32+E34+E37+E39</f>
        <v>3503.2</v>
      </c>
      <c r="F26" s="55">
        <f>E26/D26*100</f>
        <v>46.659563132658491</v>
      </c>
      <c r="G26" s="56">
        <f t="shared" ref="G26:G38" si="3">E26/C26*100</f>
        <v>127.80736957314849</v>
      </c>
      <c r="H26" s="39"/>
    </row>
    <row r="27" spans="1:8">
      <c r="A27" s="9" t="s">
        <v>3</v>
      </c>
      <c r="B27" s="8"/>
      <c r="C27" s="24"/>
      <c r="D27" s="53"/>
      <c r="E27" s="53"/>
      <c r="F27" s="55"/>
      <c r="G27" s="51"/>
      <c r="H27" s="39"/>
    </row>
    <row r="28" spans="1:8" ht="14.25" customHeight="1">
      <c r="A28" s="2" t="s">
        <v>5</v>
      </c>
      <c r="B28" s="10" t="s">
        <v>6</v>
      </c>
      <c r="C28" s="41">
        <v>1129.9000000000001</v>
      </c>
      <c r="D28" s="49">
        <v>2655.2</v>
      </c>
      <c r="E28" s="49">
        <v>1555.2</v>
      </c>
      <c r="F28" s="50">
        <f t="shared" ref="F28:F40" si="4">E28/D28*100</f>
        <v>58.571858993672798</v>
      </c>
      <c r="G28" s="51">
        <f t="shared" si="3"/>
        <v>137.64049915921763</v>
      </c>
      <c r="H28" s="39"/>
    </row>
    <row r="29" spans="1:8" ht="38.25" customHeight="1">
      <c r="A29" s="2" t="s">
        <v>7</v>
      </c>
      <c r="B29" s="11" t="s">
        <v>8</v>
      </c>
      <c r="C29" s="41">
        <v>1127.3</v>
      </c>
      <c r="D29" s="52">
        <v>2560.4</v>
      </c>
      <c r="E29" s="49">
        <v>1468.4</v>
      </c>
      <c r="F29" s="50">
        <f t="shared" si="4"/>
        <v>57.350413997812844</v>
      </c>
      <c r="G29" s="51">
        <f t="shared" si="3"/>
        <v>130.25813891599398</v>
      </c>
      <c r="H29" s="39"/>
    </row>
    <row r="30" spans="1:8">
      <c r="A30" s="2" t="s">
        <v>9</v>
      </c>
      <c r="B30" s="10" t="s">
        <v>10</v>
      </c>
      <c r="C30" s="41">
        <v>0</v>
      </c>
      <c r="D30" s="52">
        <v>5</v>
      </c>
      <c r="E30" s="49">
        <v>0</v>
      </c>
      <c r="F30" s="50">
        <f t="shared" si="4"/>
        <v>0</v>
      </c>
      <c r="G30" s="51">
        <v>0</v>
      </c>
      <c r="H30" s="39"/>
    </row>
    <row r="31" spans="1:8" ht="12.75" customHeight="1">
      <c r="A31" s="2" t="s">
        <v>11</v>
      </c>
      <c r="B31" s="10" t="s">
        <v>12</v>
      </c>
      <c r="C31" s="41">
        <v>2.6</v>
      </c>
      <c r="D31" s="49">
        <v>89.8</v>
      </c>
      <c r="E31" s="49">
        <v>86.8</v>
      </c>
      <c r="F31" s="50">
        <f t="shared" si="4"/>
        <v>96.659242761692653</v>
      </c>
      <c r="G31" s="51" t="s">
        <v>98</v>
      </c>
      <c r="H31" s="39"/>
    </row>
    <row r="32" spans="1:8">
      <c r="A32" s="2" t="s">
        <v>13</v>
      </c>
      <c r="B32" s="10" t="s">
        <v>14</v>
      </c>
      <c r="C32" s="41">
        <v>78.8</v>
      </c>
      <c r="D32" s="49">
        <v>202.5</v>
      </c>
      <c r="E32" s="49">
        <v>84.5</v>
      </c>
      <c r="F32" s="50">
        <f t="shared" si="4"/>
        <v>41.728395061728399</v>
      </c>
      <c r="G32" s="51">
        <f t="shared" si="3"/>
        <v>107.23350253807106</v>
      </c>
      <c r="H32" s="39"/>
    </row>
    <row r="33" spans="1:8" ht="13.5" customHeight="1">
      <c r="A33" s="2" t="s">
        <v>15</v>
      </c>
      <c r="B33" s="10" t="s">
        <v>16</v>
      </c>
      <c r="C33" s="41">
        <v>78.8</v>
      </c>
      <c r="D33" s="49">
        <v>202.5</v>
      </c>
      <c r="E33" s="49">
        <v>84.5</v>
      </c>
      <c r="F33" s="50">
        <f t="shared" si="4"/>
        <v>41.728395061728399</v>
      </c>
      <c r="G33" s="51">
        <f t="shared" si="3"/>
        <v>107.23350253807106</v>
      </c>
      <c r="H33" s="39"/>
    </row>
    <row r="34" spans="1:8">
      <c r="A34" s="2" t="s">
        <v>17</v>
      </c>
      <c r="B34" s="10" t="s">
        <v>18</v>
      </c>
      <c r="C34" s="41">
        <v>869.9</v>
      </c>
      <c r="D34" s="49">
        <v>1408.7</v>
      </c>
      <c r="E34" s="49">
        <v>419.8</v>
      </c>
      <c r="F34" s="50">
        <f t="shared" si="4"/>
        <v>29.80052530702066</v>
      </c>
      <c r="G34" s="51">
        <f t="shared" si="3"/>
        <v>48.258420508104379</v>
      </c>
      <c r="H34" s="39"/>
    </row>
    <row r="35" spans="1:8" ht="14.25" customHeight="1">
      <c r="A35" s="2" t="s">
        <v>19</v>
      </c>
      <c r="B35" s="10" t="s">
        <v>20</v>
      </c>
      <c r="C35" s="41">
        <v>854.9</v>
      </c>
      <c r="D35" s="49">
        <v>1348.1</v>
      </c>
      <c r="E35" s="49">
        <v>359.2</v>
      </c>
      <c r="F35" s="50">
        <f t="shared" si="4"/>
        <v>26.644907647800608</v>
      </c>
      <c r="G35" s="51">
        <f t="shared" si="3"/>
        <v>42.016610129839748</v>
      </c>
      <c r="H35" s="39"/>
    </row>
    <row r="36" spans="1:8" ht="12" customHeight="1">
      <c r="A36" s="14" t="s">
        <v>45</v>
      </c>
      <c r="B36" s="10" t="s">
        <v>44</v>
      </c>
      <c r="C36" s="41">
        <v>15</v>
      </c>
      <c r="D36" s="49">
        <v>60.6</v>
      </c>
      <c r="E36" s="49">
        <v>60.6</v>
      </c>
      <c r="F36" s="50">
        <f t="shared" si="4"/>
        <v>100</v>
      </c>
      <c r="G36" s="51" t="s">
        <v>101</v>
      </c>
      <c r="H36" s="39"/>
    </row>
    <row r="37" spans="1:8" ht="13.5" customHeight="1">
      <c r="A37" s="2" t="s">
        <v>21</v>
      </c>
      <c r="B37" s="10" t="s">
        <v>22</v>
      </c>
      <c r="C37" s="41">
        <v>129.4</v>
      </c>
      <c r="D37" s="49">
        <v>533.6</v>
      </c>
      <c r="E37" s="49">
        <v>258.60000000000002</v>
      </c>
      <c r="F37" s="50">
        <f t="shared" si="4"/>
        <v>48.463268365817093</v>
      </c>
      <c r="G37" s="51">
        <f t="shared" si="3"/>
        <v>199.84544049459043</v>
      </c>
      <c r="H37" s="39"/>
    </row>
    <row r="38" spans="1:8">
      <c r="A38" s="2" t="s">
        <v>23</v>
      </c>
      <c r="B38" s="10" t="s">
        <v>24</v>
      </c>
      <c r="C38" s="41">
        <v>129.4</v>
      </c>
      <c r="D38" s="49">
        <v>533.6</v>
      </c>
      <c r="E38" s="49">
        <v>258.60000000000002</v>
      </c>
      <c r="F38" s="50">
        <f t="shared" si="4"/>
        <v>48.463268365817093</v>
      </c>
      <c r="G38" s="51">
        <f t="shared" si="3"/>
        <v>199.84544049459043</v>
      </c>
      <c r="H38" s="39"/>
    </row>
    <row r="39" spans="1:8" ht="14.25" customHeight="1">
      <c r="A39" s="35" t="s">
        <v>87</v>
      </c>
      <c r="B39" s="10" t="s">
        <v>25</v>
      </c>
      <c r="C39" s="41">
        <v>533</v>
      </c>
      <c r="D39" s="49">
        <v>2708</v>
      </c>
      <c r="E39" s="49">
        <v>1185.0999999999999</v>
      </c>
      <c r="F39" s="50">
        <f t="shared" si="4"/>
        <v>43.762924667651397</v>
      </c>
      <c r="G39" s="51" t="s">
        <v>99</v>
      </c>
      <c r="H39" s="39"/>
    </row>
    <row r="40" spans="1:8">
      <c r="A40" s="2" t="s">
        <v>26</v>
      </c>
      <c r="B40" s="10" t="s">
        <v>27</v>
      </c>
      <c r="C40" s="41">
        <v>533</v>
      </c>
      <c r="D40" s="49">
        <v>2708</v>
      </c>
      <c r="E40" s="49">
        <v>1185.0999999999999</v>
      </c>
      <c r="F40" s="50">
        <f t="shared" si="4"/>
        <v>43.762924667651397</v>
      </c>
      <c r="G40" s="51" t="s">
        <v>99</v>
      </c>
      <c r="H40" s="39"/>
    </row>
    <row r="41" spans="1:8" ht="27" customHeight="1">
      <c r="A41" s="9" t="s">
        <v>28</v>
      </c>
      <c r="B41" s="12"/>
      <c r="C41" s="25">
        <f>C5-C26</f>
        <v>-0.5</v>
      </c>
      <c r="D41" s="66">
        <f>D5-D26</f>
        <v>-397.29999999999927</v>
      </c>
      <c r="E41" s="66">
        <f>E5-E26</f>
        <v>-390.69999999999982</v>
      </c>
      <c r="F41" s="66"/>
      <c r="G41" s="66"/>
    </row>
    <row r="42" spans="1:8" ht="15" customHeight="1">
      <c r="A42" s="8" t="s">
        <v>29</v>
      </c>
      <c r="B42" s="13"/>
      <c r="C42" s="24">
        <f t="shared" ref="C42:E42" si="5">C44</f>
        <v>0.5</v>
      </c>
      <c r="D42" s="53">
        <f t="shared" si="5"/>
        <v>397.30000000000018</v>
      </c>
      <c r="E42" s="53">
        <f t="shared" si="5"/>
        <v>390.69999999999982</v>
      </c>
      <c r="F42" s="53"/>
      <c r="G42" s="53"/>
    </row>
    <row r="43" spans="1:8">
      <c r="A43" s="2" t="s">
        <v>3</v>
      </c>
      <c r="B43" s="10"/>
      <c r="C43" s="25"/>
      <c r="D43" s="49"/>
      <c r="E43" s="49"/>
      <c r="F43" s="49"/>
      <c r="G43" s="49"/>
    </row>
    <row r="44" spans="1:8" ht="27.75" customHeight="1">
      <c r="A44" s="2" t="s">
        <v>30</v>
      </c>
      <c r="B44" s="10" t="s">
        <v>31</v>
      </c>
      <c r="C44" s="44">
        <f>C46+C45</f>
        <v>0.5</v>
      </c>
      <c r="D44" s="54">
        <f t="shared" ref="D44" si="6">D46+D45</f>
        <v>397.30000000000018</v>
      </c>
      <c r="E44" s="54">
        <f>E46+E45</f>
        <v>390.69999999999982</v>
      </c>
      <c r="F44" s="49"/>
      <c r="G44" s="49"/>
    </row>
    <row r="45" spans="1:8" ht="25.5">
      <c r="A45" s="2" t="s">
        <v>32</v>
      </c>
      <c r="B45" s="10" t="s">
        <v>33</v>
      </c>
      <c r="C45" s="43">
        <v>-2817.7</v>
      </c>
      <c r="D45" s="49">
        <v>-7110.7</v>
      </c>
      <c r="E45" s="49">
        <v>-3169</v>
      </c>
      <c r="F45" s="49"/>
      <c r="G45" s="49"/>
    </row>
    <row r="46" spans="1:8" ht="27.75" customHeight="1">
      <c r="A46" s="2" t="s">
        <v>34</v>
      </c>
      <c r="B46" s="10" t="s">
        <v>35</v>
      </c>
      <c r="C46" s="43">
        <v>2818.2</v>
      </c>
      <c r="D46" s="49">
        <v>7508</v>
      </c>
      <c r="E46" s="49">
        <v>3559.7</v>
      </c>
      <c r="F46" s="49"/>
      <c r="G46" s="49"/>
    </row>
    <row r="47" spans="1:8" ht="12" customHeight="1"/>
    <row r="48" spans="1:8" hidden="1"/>
    <row r="50" spans="1:7" ht="14.25">
      <c r="A50" s="60" t="s">
        <v>42</v>
      </c>
      <c r="B50" s="60"/>
      <c r="C50" s="60"/>
      <c r="D50" s="60"/>
      <c r="E50" s="60"/>
      <c r="F50" s="60"/>
      <c r="G50" s="60"/>
    </row>
  </sheetData>
  <mergeCells count="2">
    <mergeCell ref="A50:G50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0"/>
  <sheetViews>
    <sheetView workbookViewId="0">
      <selection activeCell="B6" sqref="B6"/>
    </sheetView>
  </sheetViews>
  <sheetFormatPr defaultRowHeight="15"/>
  <cols>
    <col min="1" max="1" width="22.28515625" style="4" customWidth="1"/>
    <col min="2" max="2" width="19.28515625" style="4" customWidth="1"/>
    <col min="3" max="3" width="17.28515625" style="4" customWidth="1"/>
    <col min="4" max="4" width="16.7109375" style="4" customWidth="1"/>
    <col min="5" max="5" width="12.5703125" style="4" customWidth="1"/>
    <col min="6" max="6" width="14.140625" style="4" customWidth="1"/>
    <col min="7" max="7" width="15.7109375" style="4" customWidth="1"/>
    <col min="8" max="16384" width="9.140625" style="4"/>
  </cols>
  <sheetData>
    <row r="2" spans="1:10" ht="96" customHeight="1">
      <c r="A2" s="61" t="s">
        <v>93</v>
      </c>
      <c r="B2" s="60"/>
      <c r="C2" s="60"/>
      <c r="D2" s="60"/>
      <c r="E2" s="60"/>
      <c r="F2" s="60"/>
      <c r="G2" s="60"/>
    </row>
    <row r="3" spans="1:10">
      <c r="G3" s="5"/>
    </row>
    <row r="4" spans="1:10" ht="66.75" customHeight="1">
      <c r="A4" s="1" t="s">
        <v>36</v>
      </c>
      <c r="B4" s="19" t="s">
        <v>37</v>
      </c>
      <c r="C4" s="42" t="s">
        <v>94</v>
      </c>
      <c r="D4" s="42" t="s">
        <v>91</v>
      </c>
      <c r="E4" s="42" t="s">
        <v>92</v>
      </c>
      <c r="F4" s="40" t="s">
        <v>85</v>
      </c>
      <c r="G4" s="40" t="s">
        <v>84</v>
      </c>
    </row>
    <row r="5" spans="1:10" ht="44.25" customHeight="1">
      <c r="A5" s="9" t="s">
        <v>38</v>
      </c>
      <c r="B5" s="48">
        <v>6.5</v>
      </c>
      <c r="C5" s="46">
        <v>612.79999999999995</v>
      </c>
      <c r="D5" s="46">
        <v>886.8</v>
      </c>
      <c r="E5" s="46">
        <v>757.1</v>
      </c>
      <c r="F5" s="46">
        <f>E5/D5*100</f>
        <v>85.374379792512414</v>
      </c>
      <c r="G5" s="46">
        <f>E5/C5*100</f>
        <v>123.54765013054832</v>
      </c>
    </row>
    <row r="6" spans="1:10" ht="42.75" customHeight="1">
      <c r="A6" s="2" t="s">
        <v>39</v>
      </c>
      <c r="B6" s="48">
        <v>3.8</v>
      </c>
      <c r="C6" s="45">
        <v>443.7</v>
      </c>
      <c r="D6" s="46">
        <v>1405.3</v>
      </c>
      <c r="E6" s="46">
        <v>587.4</v>
      </c>
      <c r="F6" s="46">
        <f>E6/D6*100</f>
        <v>41.798904148580377</v>
      </c>
      <c r="G6" s="46">
        <f>E6/C6*100</f>
        <v>132.38674780256929</v>
      </c>
      <c r="J6" s="4" t="s">
        <v>43</v>
      </c>
    </row>
    <row r="10" spans="1:10">
      <c r="A10" s="60" t="s">
        <v>41</v>
      </c>
      <c r="B10" s="60"/>
      <c r="C10" s="60"/>
      <c r="D10" s="60"/>
      <c r="E10" s="60"/>
      <c r="F10" s="60"/>
      <c r="G10" s="60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2"/>
  <sheetViews>
    <sheetView workbookViewId="0">
      <selection activeCell="F8" sqref="F8"/>
    </sheetView>
  </sheetViews>
  <sheetFormatPr defaultRowHeight="15"/>
  <cols>
    <col min="1" max="1" width="36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7" ht="96" customHeight="1">
      <c r="A2" s="61" t="s">
        <v>95</v>
      </c>
      <c r="B2" s="60"/>
      <c r="C2" s="60"/>
      <c r="D2" s="60"/>
      <c r="E2" s="60"/>
      <c r="F2" s="60"/>
    </row>
    <row r="3" spans="1:7">
      <c r="F3" s="5"/>
    </row>
    <row r="4" spans="1:7" ht="66.75" customHeight="1">
      <c r="A4" s="3" t="s">
        <v>69</v>
      </c>
      <c r="B4" s="47" t="s">
        <v>96</v>
      </c>
      <c r="C4" s="47" t="s">
        <v>91</v>
      </c>
      <c r="D4" s="47" t="s">
        <v>97</v>
      </c>
      <c r="E4" s="32" t="s">
        <v>85</v>
      </c>
      <c r="F4" s="32" t="s">
        <v>84</v>
      </c>
    </row>
    <row r="5" spans="1:7" s="31" customFormat="1" ht="66.75" customHeight="1">
      <c r="A5" s="33" t="s">
        <v>86</v>
      </c>
      <c r="B5" s="30">
        <v>0</v>
      </c>
      <c r="C5" s="57">
        <v>2</v>
      </c>
      <c r="D5" s="57">
        <v>0</v>
      </c>
      <c r="E5" s="58">
        <f>D5/C5*100</f>
        <v>0</v>
      </c>
      <c r="F5" s="58">
        <v>0</v>
      </c>
    </row>
    <row r="6" spans="1:7" ht="54.75" customHeight="1">
      <c r="A6" s="34" t="s">
        <v>71</v>
      </c>
      <c r="B6" s="38">
        <v>109.4</v>
      </c>
      <c r="C6" s="58">
        <v>533.6</v>
      </c>
      <c r="D6" s="58">
        <v>258.60000000000002</v>
      </c>
      <c r="E6" s="58">
        <f>D6/C6*100</f>
        <v>48.463268365817093</v>
      </c>
      <c r="F6" s="49" t="s">
        <v>88</v>
      </c>
    </row>
    <row r="7" spans="1:7" ht="54" customHeight="1">
      <c r="A7" s="21" t="s">
        <v>72</v>
      </c>
      <c r="B7" s="38">
        <v>375.6</v>
      </c>
      <c r="C7" s="58">
        <v>1348.1</v>
      </c>
      <c r="D7" s="58">
        <v>359.2</v>
      </c>
      <c r="E7" s="58">
        <f t="shared" ref="E7:E8" si="0">D7/C7*100</f>
        <v>26.644907647800608</v>
      </c>
      <c r="F7" s="58">
        <f t="shared" ref="F7:F8" si="1">D7/B7*100</f>
        <v>95.63365282215122</v>
      </c>
      <c r="G7" s="36"/>
    </row>
    <row r="8" spans="1:7" ht="27" customHeight="1">
      <c r="A8" s="18" t="s">
        <v>70</v>
      </c>
      <c r="B8" s="37">
        <f>B6+B7+B5</f>
        <v>485</v>
      </c>
      <c r="C8" s="59">
        <f t="shared" ref="C8:D8" si="2">C6+C7+C5</f>
        <v>1883.6999999999998</v>
      </c>
      <c r="D8" s="59">
        <f t="shared" si="2"/>
        <v>617.79999999999995</v>
      </c>
      <c r="E8" s="59">
        <f t="shared" si="0"/>
        <v>32.797154536284971</v>
      </c>
      <c r="F8" s="59">
        <f t="shared" si="1"/>
        <v>127.38144329896906</v>
      </c>
      <c r="G8" s="36"/>
    </row>
    <row r="12" spans="1:7">
      <c r="A12" s="60" t="s">
        <v>41</v>
      </c>
      <c r="B12" s="60"/>
      <c r="C12" s="60"/>
      <c r="D12" s="60"/>
      <c r="E12" s="60"/>
      <c r="F12" s="60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2020-04-27T13:58:23Z</cp:lastPrinted>
  <dcterms:created xsi:type="dcterms:W3CDTF">2017-04-17T10:25:39Z</dcterms:created>
  <dcterms:modified xsi:type="dcterms:W3CDTF">2020-07-21T07:40:07Z</dcterms:modified>
</cp:coreProperties>
</file>