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D26" i="1"/>
  <c r="G7"/>
  <c r="G8"/>
  <c r="G9"/>
  <c r="G12"/>
  <c r="G13"/>
  <c r="G14"/>
  <c r="G15"/>
  <c r="G17"/>
  <c r="G18"/>
  <c r="G21"/>
  <c r="G22"/>
  <c r="G23"/>
  <c r="G24"/>
  <c r="F7"/>
  <c r="F8"/>
  <c r="F9"/>
  <c r="F10"/>
  <c r="F11"/>
  <c r="F12"/>
  <c r="F13"/>
  <c r="F14"/>
  <c r="F15"/>
  <c r="F16"/>
  <c r="F17"/>
  <c r="F18"/>
  <c r="F21"/>
  <c r="F22"/>
  <c r="F23"/>
  <c r="F24"/>
  <c r="G5"/>
  <c r="F5"/>
  <c r="F29"/>
  <c r="F31"/>
  <c r="F32"/>
  <c r="F33"/>
  <c r="F34"/>
  <c r="F35"/>
  <c r="F36"/>
  <c r="F37"/>
  <c r="F38"/>
  <c r="F39"/>
  <c r="F40"/>
  <c r="G28"/>
  <c r="G29"/>
  <c r="G31"/>
  <c r="G32"/>
  <c r="G33"/>
  <c r="G34"/>
  <c r="G35"/>
  <c r="G36"/>
  <c r="G37"/>
  <c r="G38"/>
  <c r="G39"/>
  <c r="G40"/>
  <c r="E28"/>
  <c r="D28"/>
  <c r="F28" s="1"/>
  <c r="E34"/>
  <c r="D34"/>
  <c r="F6" i="3"/>
  <c r="F7"/>
  <c r="F8"/>
  <c r="F5" i="2"/>
  <c r="G6"/>
  <c r="G5"/>
  <c r="E7" i="3"/>
  <c r="C8"/>
  <c r="D8"/>
  <c r="B8"/>
  <c r="E5"/>
  <c r="E26" i="1"/>
  <c r="E8" i="3" l="1"/>
  <c r="E44" i="1"/>
  <c r="C26" l="1"/>
  <c r="G26" s="1"/>
  <c r="E41" l="1"/>
  <c r="E6" i="3"/>
  <c r="D41" i="1" l="1"/>
  <c r="D44"/>
  <c r="D42" s="1"/>
  <c r="E42"/>
  <c r="C44"/>
  <c r="C42" s="1"/>
  <c r="C41"/>
  <c r="F6" i="2"/>
  <c r="F26" i="1" l="1"/>
</calcChain>
</file>

<file path=xl/sharedStrings.xml><?xml version="1.0" encoding="utf-8"?>
<sst xmlns="http://schemas.openxmlformats.org/spreadsheetml/2006/main" count="108" uniqueCount="98">
  <si>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</si>
  <si>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</si>
  <si>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</si>
  <si>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</si>
  <si>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</si>
  <si>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</si>
  <si>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</si>
  <si>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</si>
  <si>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</si>
  <si>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</si>
  <si>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</si>
  <si>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</si>
  <si>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</si>
  <si>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</si>
  <si>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</si>
  <si>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</si>
  <si>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</si>
  <si>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</si>
  <si>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</si>
  <si>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</si>
  <si>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</si>
  <si>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</si>
  <si>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</si>
  <si>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</si>
  <si>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</si>
  <si>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</si>
  <si>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</si>
  <si>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</si>
  <si>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</si>
  <si>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</si>
  <si>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</si>
  <si>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</si>
  <si>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</si>
  <si>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</si>
  <si>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</si>
  <si>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</si>
  <si>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</si>
  <si>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</si>
  <si>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</si>
  <si>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</si>
  <si>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</si>
  <si>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</si>
  <si>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</si>
  <si>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</si>
  <si>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>00 0412 0000000000 000</t>
  </si>
  <si>
    <t>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</si>
  <si>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</si>
  <si>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</si>
  <si>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</si>
  <si>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</si>
  <si>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</si>
  <si>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</si>
  <si>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</si>
  <si>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</si>
  <si>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</si>
  <si>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</si>
  <si>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</si>
  <si>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</si>
  <si>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</si>
  <si>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</si>
  <si>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</si>
  <si>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</si>
  <si>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11651000020000110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</si>
  <si>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</si>
  <si>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</si>
  <si>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</si>
  <si>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</si>
  <si>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</si>
  <si>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</si>
  <si>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</si>
  <si>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</si>
  <si>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</si>
  <si>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</si>
  <si>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</si>
  <si>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</si>
  <si>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</si>
  <si>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</si>
  <si>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</si>
  <si>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</si>
  <si>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</si>
  <si>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</si>
  <si>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Дотации бюджетам субъектов Российской Федерации и муниципальных образований, в том числе: 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</si>
  <si>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</si>
  <si>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</si>
  <si>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</si>
  <si>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</si>
  <si>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</si>
  <si>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января 2021 года     
</t>
  </si>
  <si>
    <t>Исполнено на 1 января 2020 г. (тыс.руб)</t>
  </si>
  <si>
    <t>Утвержденные бюджетные назначения на           1 января 2021 г. (тыс.руб)</t>
  </si>
  <si>
    <t>Исполнено на 1 января 2021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</si>
  <si>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января 2021 года     
</t>
  </si>
  <si>
    <t>Исполнено на                1 января 2020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</si>
  <si>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2021 года     
</t>
  </si>
  <si>
    <t>Исполнено на            1 января 2020 г. (тыс.руб)</t>
  </si>
  <si>
    <t>Исполнено на       1 января 2021 г. (тыс.руб)</t>
  </si>
  <si>
    <t>20216001100001150</t>
  </si>
  <si>
    <t>св. 5 раз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</si>
</sst>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9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1" xfId="1" applyNumberFormat="1" applyFont="1" applyBorder="1" applyProtection="1">
      <alignment horizontal="left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6" fontId="8" fillId="0" borderId="1" xfId="4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1" fillId="2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4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5" fontId="1" fillId="0" borderId="4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37" fontId="2" fillId="0" borderId="1" xfId="0" applyNumberFormat="1" applyFont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B24" zoomScaleNormal="100" workbookViewId="0">
      <selection activeCell="E46" sqref="E46"/>
    </sheetView>
  </sheetViews>
  <sheetFormatPr defaultRowHeight="12.75"/>
  <cols>
    <col min="1" max="1" width="44" style="6" customWidth="1"/>
    <col min="2" max="2" width="19.5703125" style="6" customWidth="1"/>
    <col min="3" max="3" width="11.7109375" style="6" customWidth="1"/>
    <col min="4" max="4" width="15" style="6" customWidth="1"/>
    <col min="5" max="5" width="11.5703125" style="6" customWidth="1"/>
    <col min="6" max="6" width="11.140625" style="6" customWidth="1"/>
    <col min="7" max="7" width="11.42578125" style="6" customWidth="1"/>
    <col min="8" max="16384" width="9.140625" style="6"/>
  </cols>
  <sheetData>
    <row r="1" spans="1:8" hidden="1"/>
    <row r="2" spans="1:8" ht="58.5" customHeight="1">
      <c r="A2" s="58" t="s">
        <v>87</v>
      </c>
      <c r="B2" s="57"/>
      <c r="C2" s="57"/>
      <c r="D2" s="57"/>
      <c r="E2" s="57"/>
      <c r="F2" s="57"/>
      <c r="G2" s="57"/>
    </row>
    <row r="3" spans="1:8" ht="9.75" customHeight="1">
      <c r="G3" s="7" t="s">
        <v>40</v>
      </c>
    </row>
    <row r="4" spans="1:8" ht="66.75" customHeight="1">
      <c r="A4" s="1" t="s">
        <v>0</v>
      </c>
      <c r="B4" s="1" t="s">
        <v>1</v>
      </c>
      <c r="C4" s="1" t="s">
        <v>88</v>
      </c>
      <c r="D4" s="1" t="s">
        <v>89</v>
      </c>
      <c r="E4" s="1" t="s">
        <v>90</v>
      </c>
      <c r="F4" s="16" t="s">
        <v>82</v>
      </c>
      <c r="G4" s="16" t="s">
        <v>83</v>
      </c>
    </row>
    <row r="5" spans="1:8" ht="15.75" customHeight="1">
      <c r="A5" s="52" t="s">
        <v>2</v>
      </c>
      <c r="B5" s="53"/>
      <c r="C5" s="55">
        <v>13545.2</v>
      </c>
      <c r="D5" s="55">
        <v>9677.5</v>
      </c>
      <c r="E5" s="55">
        <v>9462.2000000000007</v>
      </c>
      <c r="F5" s="49">
        <f>E5/D5*100</f>
        <v>97.775251872901066</v>
      </c>
      <c r="G5" s="45">
        <f t="shared" ref="G5:G24" si="0">E5/C5*100</f>
        <v>69.856480524466235</v>
      </c>
      <c r="H5" s="31"/>
    </row>
    <row r="6" spans="1:8" ht="12" customHeight="1">
      <c r="A6" s="50" t="s">
        <v>3</v>
      </c>
      <c r="B6" s="51"/>
      <c r="C6" s="56"/>
      <c r="D6" s="56"/>
      <c r="E6" s="56"/>
      <c r="F6" s="42"/>
      <c r="G6" s="43"/>
      <c r="H6" s="31"/>
    </row>
    <row r="7" spans="1:8" ht="17.25" customHeight="1">
      <c r="A7" s="46" t="s">
        <v>46</v>
      </c>
      <c r="B7" s="47">
        <v>1E+16</v>
      </c>
      <c r="C7" s="54">
        <v>3896.6</v>
      </c>
      <c r="D7" s="38">
        <v>4593.1000000000004</v>
      </c>
      <c r="E7" s="38">
        <v>4637.2</v>
      </c>
      <c r="F7" s="42">
        <f t="shared" ref="F7:F24" si="1">E7/D7*100</f>
        <v>100.96013585595784</v>
      </c>
      <c r="G7" s="43">
        <f t="shared" si="0"/>
        <v>119.00631319611969</v>
      </c>
      <c r="H7" s="31"/>
    </row>
    <row r="8" spans="1:8" ht="16.5" customHeight="1">
      <c r="A8" s="46" t="s">
        <v>47</v>
      </c>
      <c r="B8" s="47">
        <v>1.01E+16</v>
      </c>
      <c r="C8" s="54">
        <v>724.2</v>
      </c>
      <c r="D8" s="38">
        <v>641.70000000000005</v>
      </c>
      <c r="E8" s="38">
        <v>810.8</v>
      </c>
      <c r="F8" s="42">
        <f t="shared" si="1"/>
        <v>126.35187782452857</v>
      </c>
      <c r="G8" s="43">
        <f t="shared" si="0"/>
        <v>111.95802264567799</v>
      </c>
      <c r="H8" s="31"/>
    </row>
    <row r="9" spans="1:8" ht="18" customHeight="1">
      <c r="A9" s="46" t="s">
        <v>48</v>
      </c>
      <c r="B9" s="48" t="s">
        <v>49</v>
      </c>
      <c r="C9" s="54">
        <v>724.2</v>
      </c>
      <c r="D9" s="38">
        <v>641.70000000000005</v>
      </c>
      <c r="E9" s="38">
        <v>810.8</v>
      </c>
      <c r="F9" s="42">
        <f t="shared" si="1"/>
        <v>126.35187782452857</v>
      </c>
      <c r="G9" s="43">
        <f t="shared" si="0"/>
        <v>111.95802264567799</v>
      </c>
      <c r="H9" s="31"/>
    </row>
    <row r="10" spans="1:8" ht="17.25" customHeight="1">
      <c r="A10" s="46" t="s">
        <v>50</v>
      </c>
      <c r="B10" s="47">
        <v>1.05E+16</v>
      </c>
      <c r="C10" s="54">
        <v>274.5</v>
      </c>
      <c r="D10" s="38">
        <v>1371.5</v>
      </c>
      <c r="E10" s="38">
        <v>1358.9</v>
      </c>
      <c r="F10" s="42">
        <f t="shared" si="1"/>
        <v>99.081297849070367</v>
      </c>
      <c r="G10" s="43" t="s">
        <v>97</v>
      </c>
      <c r="H10" s="31"/>
    </row>
    <row r="11" spans="1:8" ht="16.5" customHeight="1">
      <c r="A11" s="46" t="s">
        <v>51</v>
      </c>
      <c r="B11" s="48" t="s">
        <v>52</v>
      </c>
      <c r="C11" s="54">
        <v>274.5</v>
      </c>
      <c r="D11" s="38">
        <v>1371.5</v>
      </c>
      <c r="E11" s="38">
        <v>1358.9</v>
      </c>
      <c r="F11" s="42">
        <f t="shared" si="1"/>
        <v>99.081297849070367</v>
      </c>
      <c r="G11" s="43" t="s">
        <v>97</v>
      </c>
      <c r="H11" s="31"/>
    </row>
    <row r="12" spans="1:8" ht="16.5" customHeight="1">
      <c r="A12" s="46" t="s">
        <v>53</v>
      </c>
      <c r="B12" s="47">
        <v>1.06E+16</v>
      </c>
      <c r="C12" s="54">
        <v>2895.7</v>
      </c>
      <c r="D12" s="38">
        <v>2487.1</v>
      </c>
      <c r="E12" s="38">
        <v>2375.6999999999998</v>
      </c>
      <c r="F12" s="42">
        <f t="shared" si="1"/>
        <v>95.520887780949693</v>
      </c>
      <c r="G12" s="43">
        <f t="shared" si="0"/>
        <v>82.042338640052492</v>
      </c>
      <c r="H12" s="31"/>
    </row>
    <row r="13" spans="1:8" ht="15.75" customHeight="1">
      <c r="A13" s="46" t="s">
        <v>54</v>
      </c>
      <c r="B13" s="48" t="s">
        <v>55</v>
      </c>
      <c r="C13" s="54">
        <v>189.4</v>
      </c>
      <c r="D13" s="38">
        <v>299.8</v>
      </c>
      <c r="E13" s="38">
        <v>205.1</v>
      </c>
      <c r="F13" s="42">
        <f t="shared" si="1"/>
        <v>68.41227484989993</v>
      </c>
      <c r="G13" s="43">
        <f t="shared" si="0"/>
        <v>108.28933474128829</v>
      </c>
      <c r="H13" s="31"/>
    </row>
    <row r="14" spans="1:8" ht="15.75" customHeight="1">
      <c r="A14" s="46" t="s">
        <v>56</v>
      </c>
      <c r="B14" s="48" t="s">
        <v>57</v>
      </c>
      <c r="C14" s="54">
        <v>2706.3</v>
      </c>
      <c r="D14" s="38">
        <v>2187.3000000000002</v>
      </c>
      <c r="E14" s="38">
        <v>2170.6</v>
      </c>
      <c r="F14" s="42">
        <f t="shared" si="1"/>
        <v>99.236501623005523</v>
      </c>
      <c r="G14" s="43">
        <f t="shared" si="0"/>
        <v>80.205446550641085</v>
      </c>
      <c r="H14" s="31"/>
    </row>
    <row r="15" spans="1:8" ht="16.5" customHeight="1">
      <c r="A15" s="46" t="s">
        <v>58</v>
      </c>
      <c r="B15" s="47">
        <v>1.08E+16</v>
      </c>
      <c r="C15" s="54">
        <v>2.1</v>
      </c>
      <c r="D15" s="38">
        <v>0.6</v>
      </c>
      <c r="E15" s="38">
        <v>0.6</v>
      </c>
      <c r="F15" s="42">
        <f t="shared" si="1"/>
        <v>100</v>
      </c>
      <c r="G15" s="43">
        <f t="shared" si="0"/>
        <v>28.571428571428569</v>
      </c>
      <c r="H15" s="31"/>
    </row>
    <row r="16" spans="1:8" ht="77.25" customHeight="1">
      <c r="A16" s="46" t="s">
        <v>59</v>
      </c>
      <c r="B16" s="48" t="s">
        <v>60</v>
      </c>
      <c r="C16" s="54">
        <v>0</v>
      </c>
      <c r="D16" s="56">
        <v>92.3</v>
      </c>
      <c r="E16" s="56">
        <v>91.2</v>
      </c>
      <c r="F16" s="42">
        <f t="shared" si="1"/>
        <v>98.808234019501626</v>
      </c>
      <c r="G16" s="43">
        <v>0</v>
      </c>
      <c r="H16" s="31"/>
    </row>
    <row r="17" spans="1:8" ht="24" hidden="1" customHeight="1">
      <c r="A17" s="46" t="s">
        <v>61</v>
      </c>
      <c r="B17" s="48" t="s">
        <v>62</v>
      </c>
      <c r="C17" s="54"/>
      <c r="D17" s="56"/>
      <c r="E17" s="56"/>
      <c r="F17" s="42" t="e">
        <f t="shared" si="1"/>
        <v>#DIV/0!</v>
      </c>
      <c r="G17" s="43" t="e">
        <f t="shared" si="0"/>
        <v>#DIV/0!</v>
      </c>
      <c r="H17" s="31"/>
    </row>
    <row r="18" spans="1:8" ht="27.75" customHeight="1">
      <c r="A18" s="46" t="s">
        <v>63</v>
      </c>
      <c r="B18" s="48" t="s">
        <v>73</v>
      </c>
      <c r="C18" s="54">
        <v>9648.6</v>
      </c>
      <c r="D18" s="56">
        <v>5084.3</v>
      </c>
      <c r="E18" s="56">
        <v>4825</v>
      </c>
      <c r="F18" s="42">
        <f t="shared" si="1"/>
        <v>94.899986232126338</v>
      </c>
      <c r="G18" s="43">
        <f t="shared" si="0"/>
        <v>50.007254938540299</v>
      </c>
      <c r="H18" s="31"/>
    </row>
    <row r="19" spans="1:8" ht="26.25" customHeight="1">
      <c r="A19" s="46" t="s">
        <v>81</v>
      </c>
      <c r="B19" s="48" t="s">
        <v>74</v>
      </c>
      <c r="C19" s="54">
        <v>102.5</v>
      </c>
      <c r="D19" s="38">
        <v>0</v>
      </c>
      <c r="E19" s="38">
        <v>0</v>
      </c>
      <c r="F19" s="42">
        <v>0</v>
      </c>
      <c r="G19" s="42">
        <v>0</v>
      </c>
      <c r="H19" s="31"/>
    </row>
    <row r="20" spans="1:8" ht="39" customHeight="1">
      <c r="A20" s="46" t="s">
        <v>64</v>
      </c>
      <c r="B20" s="48" t="s">
        <v>96</v>
      </c>
      <c r="C20" s="54">
        <v>102.5</v>
      </c>
      <c r="D20" s="38">
        <v>0</v>
      </c>
      <c r="E20" s="38">
        <v>0</v>
      </c>
      <c r="F20" s="42">
        <v>0</v>
      </c>
      <c r="G20" s="42">
        <v>0</v>
      </c>
      <c r="H20" s="31"/>
    </row>
    <row r="21" spans="1:8" ht="39" customHeight="1">
      <c r="A21" s="46" t="s">
        <v>65</v>
      </c>
      <c r="B21" s="48" t="s">
        <v>75</v>
      </c>
      <c r="C21" s="54">
        <v>207.3</v>
      </c>
      <c r="D21" s="38">
        <v>227.3</v>
      </c>
      <c r="E21" s="38">
        <v>227.3</v>
      </c>
      <c r="F21" s="42">
        <f t="shared" si="1"/>
        <v>100</v>
      </c>
      <c r="G21" s="43">
        <f t="shared" si="0"/>
        <v>109.64785335262903</v>
      </c>
      <c r="H21" s="31"/>
    </row>
    <row r="22" spans="1:8" ht="41.25" customHeight="1">
      <c r="A22" s="46" t="s">
        <v>66</v>
      </c>
      <c r="B22" s="48" t="s">
        <v>76</v>
      </c>
      <c r="C22" s="54">
        <v>207.3</v>
      </c>
      <c r="D22" s="38">
        <v>227.3</v>
      </c>
      <c r="E22" s="38">
        <v>227.3</v>
      </c>
      <c r="F22" s="42">
        <f t="shared" si="1"/>
        <v>100</v>
      </c>
      <c r="G22" s="43">
        <f t="shared" si="0"/>
        <v>109.64785335262903</v>
      </c>
      <c r="H22" s="31"/>
    </row>
    <row r="23" spans="1:8" ht="18.75" customHeight="1">
      <c r="A23" s="46" t="s">
        <v>67</v>
      </c>
      <c r="B23" s="48" t="s">
        <v>77</v>
      </c>
      <c r="C23" s="54">
        <v>9333.7999999999993</v>
      </c>
      <c r="D23" s="38">
        <v>4857</v>
      </c>
      <c r="E23" s="38">
        <v>3384.7</v>
      </c>
      <c r="F23" s="42">
        <f t="shared" si="1"/>
        <v>69.687049619106446</v>
      </c>
      <c r="G23" s="43">
        <f t="shared" si="0"/>
        <v>36.262829715657077</v>
      </c>
      <c r="H23" s="31"/>
    </row>
    <row r="24" spans="1:8" ht="25.5" customHeight="1">
      <c r="A24" s="46" t="s">
        <v>68</v>
      </c>
      <c r="B24" s="48" t="s">
        <v>78</v>
      </c>
      <c r="C24" s="54">
        <v>9333.7999999999993</v>
      </c>
      <c r="D24" s="38">
        <v>4857</v>
      </c>
      <c r="E24" s="38">
        <v>3384.7</v>
      </c>
      <c r="F24" s="42">
        <f t="shared" si="1"/>
        <v>69.687049619106446</v>
      </c>
      <c r="G24" s="43">
        <f t="shared" si="0"/>
        <v>36.262829715657077</v>
      </c>
      <c r="H24" s="31"/>
    </row>
    <row r="25" spans="1:8" ht="15" customHeight="1">
      <c r="A25" s="46" t="s">
        <v>79</v>
      </c>
      <c r="B25" s="48" t="s">
        <v>80</v>
      </c>
      <c r="C25" s="56">
        <v>5</v>
      </c>
      <c r="D25" s="38">
        <v>0</v>
      </c>
      <c r="E25" s="38">
        <v>0</v>
      </c>
      <c r="F25" s="42">
        <v>0</v>
      </c>
      <c r="G25" s="42">
        <v>0</v>
      </c>
      <c r="H25" s="31"/>
    </row>
    <row r="26" spans="1:8" ht="17.25" customHeight="1">
      <c r="A26" s="21" t="s">
        <v>4</v>
      </c>
      <c r="B26" s="22"/>
      <c r="C26" s="17">
        <f>C28+C32+C34+C37+C39</f>
        <v>13305.599999999999</v>
      </c>
      <c r="D26" s="17">
        <f>D28+D32+D34+D37+D39</f>
        <v>10074.799999999999</v>
      </c>
      <c r="E26" s="17">
        <f>E28+E32+E34+E37+E39</f>
        <v>9651.9</v>
      </c>
      <c r="F26" s="49">
        <f>E26/D26*100</f>
        <v>95.802398062492557</v>
      </c>
      <c r="G26" s="45">
        <f t="shared" ref="G26:G40" si="2">E26/C26*100</f>
        <v>72.540133477633489</v>
      </c>
      <c r="H26" s="31"/>
    </row>
    <row r="27" spans="1:8">
      <c r="A27" s="9" t="s">
        <v>3</v>
      </c>
      <c r="B27" s="8"/>
      <c r="C27" s="19"/>
      <c r="D27" s="19"/>
      <c r="E27" s="19"/>
      <c r="F27" s="42"/>
      <c r="G27" s="43"/>
      <c r="H27" s="31"/>
    </row>
    <row r="28" spans="1:8" ht="14.25" customHeight="1">
      <c r="A28" s="2" t="s">
        <v>5</v>
      </c>
      <c r="B28" s="10" t="s">
        <v>6</v>
      </c>
      <c r="C28" s="33">
        <v>5706.2</v>
      </c>
      <c r="D28" s="40">
        <f>D29+D30+D31</f>
        <v>3759.2</v>
      </c>
      <c r="E28" s="40">
        <f>E29+E30+E31</f>
        <v>3720.8</v>
      </c>
      <c r="F28" s="42">
        <f t="shared" ref="F28:F40" si="3">E28/D28*100</f>
        <v>98.978506065120257</v>
      </c>
      <c r="G28" s="43">
        <f t="shared" si="2"/>
        <v>65.206266867617686</v>
      </c>
      <c r="H28" s="31"/>
    </row>
    <row r="29" spans="1:8" ht="38.25" customHeight="1">
      <c r="A29" s="2" t="s">
        <v>7</v>
      </c>
      <c r="B29" s="11" t="s">
        <v>8</v>
      </c>
      <c r="C29" s="33">
        <v>5503.8</v>
      </c>
      <c r="D29" s="44">
        <v>3479</v>
      </c>
      <c r="E29" s="40">
        <v>3441</v>
      </c>
      <c r="F29" s="42">
        <f t="shared" si="3"/>
        <v>98.907732106927284</v>
      </c>
      <c r="G29" s="43">
        <f t="shared" si="2"/>
        <v>62.520440422980485</v>
      </c>
      <c r="H29" s="31"/>
    </row>
    <row r="30" spans="1:8">
      <c r="A30" s="2" t="s">
        <v>9</v>
      </c>
      <c r="B30" s="10" t="s">
        <v>10</v>
      </c>
      <c r="C30" s="33">
        <v>0</v>
      </c>
      <c r="D30" s="44">
        <v>0</v>
      </c>
      <c r="E30" s="40">
        <v>0</v>
      </c>
      <c r="F30" s="42">
        <v>0</v>
      </c>
      <c r="G30" s="42">
        <v>0</v>
      </c>
      <c r="H30" s="31"/>
    </row>
    <row r="31" spans="1:8" ht="12.75" customHeight="1">
      <c r="A31" s="2" t="s">
        <v>11</v>
      </c>
      <c r="B31" s="10" t="s">
        <v>12</v>
      </c>
      <c r="C31" s="33">
        <v>202.4</v>
      </c>
      <c r="D31" s="40">
        <v>280.2</v>
      </c>
      <c r="E31" s="40">
        <v>279.8</v>
      </c>
      <c r="F31" s="42">
        <f t="shared" si="3"/>
        <v>99.857244825124909</v>
      </c>
      <c r="G31" s="43">
        <f t="shared" si="2"/>
        <v>138.24110671936759</v>
      </c>
      <c r="H31" s="31"/>
    </row>
    <row r="32" spans="1:8">
      <c r="A32" s="2" t="s">
        <v>13</v>
      </c>
      <c r="B32" s="10" t="s">
        <v>14</v>
      </c>
      <c r="C32" s="33">
        <v>207.3</v>
      </c>
      <c r="D32" s="40">
        <v>227.3</v>
      </c>
      <c r="E32" s="40">
        <v>227.3</v>
      </c>
      <c r="F32" s="42">
        <f t="shared" si="3"/>
        <v>100</v>
      </c>
      <c r="G32" s="43">
        <f t="shared" si="2"/>
        <v>109.64785335262903</v>
      </c>
      <c r="H32" s="31"/>
    </row>
    <row r="33" spans="1:8" ht="13.5" customHeight="1">
      <c r="A33" s="2" t="s">
        <v>15</v>
      </c>
      <c r="B33" s="10" t="s">
        <v>16</v>
      </c>
      <c r="C33" s="33">
        <v>207.3</v>
      </c>
      <c r="D33" s="40">
        <v>227.3</v>
      </c>
      <c r="E33" s="40">
        <v>227.3</v>
      </c>
      <c r="F33" s="42">
        <f t="shared" si="3"/>
        <v>100</v>
      </c>
      <c r="G33" s="43">
        <f t="shared" si="2"/>
        <v>109.64785335262903</v>
      </c>
      <c r="H33" s="31"/>
    </row>
    <row r="34" spans="1:8">
      <c r="A34" s="2" t="s">
        <v>17</v>
      </c>
      <c r="B34" s="10" t="s">
        <v>18</v>
      </c>
      <c r="C34" s="39">
        <v>1996.2</v>
      </c>
      <c r="D34" s="40">
        <f>D35+D36</f>
        <v>1423.6999999999998</v>
      </c>
      <c r="E34" s="40">
        <f>E35+E36</f>
        <v>1423.6999999999998</v>
      </c>
      <c r="F34" s="42">
        <f t="shared" si="3"/>
        <v>100</v>
      </c>
      <c r="G34" s="43">
        <f t="shared" si="2"/>
        <v>71.320508967037355</v>
      </c>
      <c r="H34" s="31"/>
    </row>
    <row r="35" spans="1:8" ht="14.25" customHeight="1">
      <c r="A35" s="2" t="s">
        <v>19</v>
      </c>
      <c r="B35" s="10" t="s">
        <v>20</v>
      </c>
      <c r="C35" s="39">
        <v>1758.2</v>
      </c>
      <c r="D35" s="40">
        <v>1348.1</v>
      </c>
      <c r="E35" s="40">
        <v>1348.1</v>
      </c>
      <c r="F35" s="42">
        <f t="shared" si="3"/>
        <v>100</v>
      </c>
      <c r="G35" s="43">
        <f t="shared" si="2"/>
        <v>76.675008531452619</v>
      </c>
      <c r="H35" s="31"/>
    </row>
    <row r="36" spans="1:8" ht="12" customHeight="1">
      <c r="A36" s="14" t="s">
        <v>45</v>
      </c>
      <c r="B36" s="10" t="s">
        <v>44</v>
      </c>
      <c r="C36" s="39">
        <v>238</v>
      </c>
      <c r="D36" s="40">
        <v>75.599999999999994</v>
      </c>
      <c r="E36" s="40">
        <v>75.599999999999994</v>
      </c>
      <c r="F36" s="42">
        <f t="shared" si="3"/>
        <v>100</v>
      </c>
      <c r="G36" s="43">
        <f t="shared" si="2"/>
        <v>31.764705882352938</v>
      </c>
      <c r="H36" s="31"/>
    </row>
    <row r="37" spans="1:8" ht="13.5" customHeight="1">
      <c r="A37" s="2" t="s">
        <v>21</v>
      </c>
      <c r="B37" s="10" t="s">
        <v>22</v>
      </c>
      <c r="C37" s="39">
        <v>275.39999999999998</v>
      </c>
      <c r="D37" s="40">
        <v>507.9</v>
      </c>
      <c r="E37" s="40">
        <v>507.9</v>
      </c>
      <c r="F37" s="42">
        <f t="shared" si="3"/>
        <v>100</v>
      </c>
      <c r="G37" s="43">
        <f t="shared" si="2"/>
        <v>184.4226579520697</v>
      </c>
      <c r="H37" s="31"/>
    </row>
    <row r="38" spans="1:8">
      <c r="A38" s="2" t="s">
        <v>23</v>
      </c>
      <c r="B38" s="10" t="s">
        <v>24</v>
      </c>
      <c r="C38" s="39">
        <v>275.39999999999998</v>
      </c>
      <c r="D38" s="40">
        <v>507.9</v>
      </c>
      <c r="E38" s="40">
        <v>507.9</v>
      </c>
      <c r="F38" s="42">
        <f t="shared" si="3"/>
        <v>100</v>
      </c>
      <c r="G38" s="43">
        <f t="shared" si="2"/>
        <v>184.4226579520697</v>
      </c>
      <c r="H38" s="31"/>
    </row>
    <row r="39" spans="1:8" ht="14.25" customHeight="1">
      <c r="A39" s="28" t="s">
        <v>86</v>
      </c>
      <c r="B39" s="10" t="s">
        <v>25</v>
      </c>
      <c r="C39" s="39">
        <v>5120.5</v>
      </c>
      <c r="D39" s="40">
        <v>4156.7</v>
      </c>
      <c r="E39" s="40">
        <v>3772.2</v>
      </c>
      <c r="F39" s="42">
        <f t="shared" si="3"/>
        <v>90.749873697885334</v>
      </c>
      <c r="G39" s="43">
        <f t="shared" si="2"/>
        <v>73.668587052045694</v>
      </c>
      <c r="H39" s="31"/>
    </row>
    <row r="40" spans="1:8">
      <c r="A40" s="2" t="s">
        <v>26</v>
      </c>
      <c r="B40" s="10" t="s">
        <v>27</v>
      </c>
      <c r="C40" s="39">
        <v>5120.5</v>
      </c>
      <c r="D40" s="40">
        <v>4156.7</v>
      </c>
      <c r="E40" s="40">
        <v>3772.2</v>
      </c>
      <c r="F40" s="42">
        <f t="shared" si="3"/>
        <v>90.749873697885334</v>
      </c>
      <c r="G40" s="43">
        <f t="shared" si="2"/>
        <v>73.668587052045694</v>
      </c>
      <c r="H40" s="31"/>
    </row>
    <row r="41" spans="1:8" ht="27" customHeight="1">
      <c r="A41" s="9" t="s">
        <v>28</v>
      </c>
      <c r="B41" s="12"/>
      <c r="C41" s="20">
        <f>C5-C26</f>
        <v>239.60000000000218</v>
      </c>
      <c r="D41" s="40">
        <f>D5-D26</f>
        <v>-397.29999999999927</v>
      </c>
      <c r="E41" s="40">
        <f>E5-E26</f>
        <v>-189.69999999999891</v>
      </c>
      <c r="F41" s="40"/>
      <c r="G41" s="40"/>
    </row>
    <row r="42" spans="1:8" ht="15" customHeight="1">
      <c r="A42" s="8" t="s">
        <v>29</v>
      </c>
      <c r="B42" s="13"/>
      <c r="C42" s="19">
        <f t="shared" ref="C42:E42" si="4">C44</f>
        <v>-239.60000000000036</v>
      </c>
      <c r="D42" s="19">
        <f t="shared" si="4"/>
        <v>397.29999999999927</v>
      </c>
      <c r="E42" s="19">
        <f t="shared" si="4"/>
        <v>189.69999999999891</v>
      </c>
      <c r="F42" s="19"/>
      <c r="G42" s="19"/>
    </row>
    <row r="43" spans="1:8">
      <c r="A43" s="2" t="s">
        <v>3</v>
      </c>
      <c r="B43" s="10"/>
      <c r="C43" s="40"/>
      <c r="D43" s="40"/>
      <c r="E43" s="40"/>
      <c r="F43" s="40"/>
      <c r="G43" s="40"/>
    </row>
    <row r="44" spans="1:8" ht="27.75" customHeight="1">
      <c r="A44" s="2" t="s">
        <v>30</v>
      </c>
      <c r="B44" s="10" t="s">
        <v>31</v>
      </c>
      <c r="C44" s="34">
        <f>C46+C45</f>
        <v>-239.60000000000036</v>
      </c>
      <c r="D44" s="34">
        <f t="shared" ref="D44" si="5">D46+D45</f>
        <v>397.29999999999927</v>
      </c>
      <c r="E44" s="34">
        <f>E46+E45</f>
        <v>189.69999999999891</v>
      </c>
      <c r="F44" s="40"/>
      <c r="G44" s="40"/>
    </row>
    <row r="45" spans="1:8" ht="25.5">
      <c r="A45" s="2" t="s">
        <v>32</v>
      </c>
      <c r="B45" s="10" t="s">
        <v>33</v>
      </c>
      <c r="C45" s="40">
        <v>-13662.1</v>
      </c>
      <c r="D45" s="40">
        <v>-9677.5</v>
      </c>
      <c r="E45" s="40">
        <v>-9867.2000000000007</v>
      </c>
      <c r="F45" s="40"/>
      <c r="G45" s="40"/>
    </row>
    <row r="46" spans="1:8" ht="27.75" customHeight="1">
      <c r="A46" s="2" t="s">
        <v>34</v>
      </c>
      <c r="B46" s="10" t="s">
        <v>35</v>
      </c>
      <c r="C46" s="40">
        <v>13422.5</v>
      </c>
      <c r="D46" s="40">
        <v>10074.799999999999</v>
      </c>
      <c r="E46" s="40">
        <v>10056.9</v>
      </c>
      <c r="F46" s="40"/>
      <c r="G46" s="40"/>
    </row>
    <row r="47" spans="1:8" ht="12" customHeight="1"/>
    <row r="48" spans="1:8" hidden="1"/>
    <row r="50" spans="1:7" ht="14.25">
      <c r="A50" s="57" t="s">
        <v>42</v>
      </c>
      <c r="B50" s="57"/>
      <c r="C50" s="57"/>
      <c r="D50" s="57"/>
      <c r="E50" s="57"/>
      <c r="F50" s="57"/>
      <c r="G50" s="57"/>
    </row>
  </sheetData>
  <mergeCells count="2">
    <mergeCell ref="A50:G50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workbookViewId="0">
      <selection activeCell="E22" sqref="E22"/>
    </sheetView>
  </sheetViews>
  <sheetFormatPr defaultRowHeight="15"/>
  <cols>
    <col min="1" max="1" width="22.28515625" style="4" customWidth="1"/>
    <col min="2" max="2" width="19.28515625" style="4" customWidth="1"/>
    <col min="3" max="3" width="17.28515625" style="4" customWidth="1"/>
    <col min="4" max="4" width="16.7109375" style="4" customWidth="1"/>
    <col min="5" max="5" width="12.5703125" style="4" customWidth="1"/>
    <col min="6" max="6" width="14.140625" style="4" customWidth="1"/>
    <col min="7" max="7" width="15.7109375" style="4" customWidth="1"/>
    <col min="8" max="16384" width="9.140625" style="4"/>
  </cols>
  <sheetData>
    <row r="2" spans="1:10" ht="96" customHeight="1">
      <c r="A2" s="58" t="s">
        <v>91</v>
      </c>
      <c r="B2" s="57"/>
      <c r="C2" s="57"/>
      <c r="D2" s="57"/>
      <c r="E2" s="57"/>
      <c r="F2" s="57"/>
      <c r="G2" s="57"/>
    </row>
    <row r="3" spans="1:10">
      <c r="G3" s="5"/>
    </row>
    <row r="4" spans="1:10" ht="66.75" customHeight="1">
      <c r="A4" s="1" t="s">
        <v>36</v>
      </c>
      <c r="B4" s="16" t="s">
        <v>37</v>
      </c>
      <c r="C4" s="35" t="s">
        <v>92</v>
      </c>
      <c r="D4" s="35" t="s">
        <v>89</v>
      </c>
      <c r="E4" s="35" t="s">
        <v>90</v>
      </c>
      <c r="F4" s="32" t="s">
        <v>84</v>
      </c>
      <c r="G4" s="32" t="s">
        <v>83</v>
      </c>
    </row>
    <row r="5" spans="1:10" ht="44.25" customHeight="1">
      <c r="A5" s="9" t="s">
        <v>38</v>
      </c>
      <c r="B5" s="41">
        <v>6.5</v>
      </c>
      <c r="C5" s="38">
        <v>1760</v>
      </c>
      <c r="D5" s="38">
        <v>1701.2</v>
      </c>
      <c r="E5" s="38">
        <v>1701.2</v>
      </c>
      <c r="F5" s="38">
        <f>E5/D5*100</f>
        <v>100</v>
      </c>
      <c r="G5" s="38">
        <f>E5/C5*100</f>
        <v>96.659090909090921</v>
      </c>
    </row>
    <row r="6" spans="1:10" ht="42.75" customHeight="1">
      <c r="A6" s="2" t="s">
        <v>39</v>
      </c>
      <c r="B6" s="41">
        <v>3.8</v>
      </c>
      <c r="C6" s="38">
        <v>1215.5999999999999</v>
      </c>
      <c r="D6" s="38">
        <v>1476.1</v>
      </c>
      <c r="E6" s="38">
        <v>1276.0999999999999</v>
      </c>
      <c r="F6" s="38">
        <f>E6/D6*100</f>
        <v>86.450782467312521</v>
      </c>
      <c r="G6" s="38">
        <f>E6/C6*100</f>
        <v>104.97696610727212</v>
      </c>
      <c r="J6" s="4" t="s">
        <v>43</v>
      </c>
    </row>
    <row r="10" spans="1:10">
      <c r="A10" s="57" t="s">
        <v>41</v>
      </c>
      <c r="B10" s="57"/>
      <c r="C10" s="57"/>
      <c r="D10" s="57"/>
      <c r="E10" s="57"/>
      <c r="F10" s="57"/>
      <c r="G10" s="57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A18" sqref="A18"/>
    </sheetView>
  </sheetViews>
  <sheetFormatPr defaultRowHeight="15"/>
  <cols>
    <col min="1" max="1" width="36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58" t="s">
        <v>93</v>
      </c>
      <c r="B2" s="57"/>
      <c r="C2" s="57"/>
      <c r="D2" s="57"/>
      <c r="E2" s="57"/>
      <c r="F2" s="57"/>
    </row>
    <row r="3" spans="1:7">
      <c r="F3" s="5"/>
    </row>
    <row r="4" spans="1:7" ht="66.75" customHeight="1">
      <c r="A4" s="3" t="s">
        <v>69</v>
      </c>
      <c r="B4" s="35" t="s">
        <v>94</v>
      </c>
      <c r="C4" s="35" t="s">
        <v>89</v>
      </c>
      <c r="D4" s="35" t="s">
        <v>95</v>
      </c>
      <c r="E4" s="25" t="s">
        <v>84</v>
      </c>
      <c r="F4" s="25" t="s">
        <v>83</v>
      </c>
    </row>
    <row r="5" spans="1:7" s="24" customFormat="1" ht="66.75" customHeight="1">
      <c r="A5" s="26" t="s">
        <v>85</v>
      </c>
      <c r="B5" s="23">
        <v>0</v>
      </c>
      <c r="C5" s="23">
        <v>2</v>
      </c>
      <c r="D5" s="23">
        <v>2</v>
      </c>
      <c r="E5" s="36">
        <f>D5/C5*100</f>
        <v>100</v>
      </c>
      <c r="F5" s="36">
        <v>0</v>
      </c>
    </row>
    <row r="6" spans="1:7" ht="54.75" customHeight="1">
      <c r="A6" s="27" t="s">
        <v>71</v>
      </c>
      <c r="B6" s="36">
        <v>255.4</v>
      </c>
      <c r="C6" s="36">
        <v>507.9</v>
      </c>
      <c r="D6" s="36">
        <v>507.9</v>
      </c>
      <c r="E6" s="36">
        <f>D6/C6*100</f>
        <v>100</v>
      </c>
      <c r="F6" s="36">
        <f t="shared" ref="F6:F8" si="0">D6/B6*100</f>
        <v>198.86452623335941</v>
      </c>
    </row>
    <row r="7" spans="1:7" ht="54" customHeight="1">
      <c r="A7" s="18" t="s">
        <v>72</v>
      </c>
      <c r="B7" s="36">
        <v>1278.9000000000001</v>
      </c>
      <c r="C7" s="36">
        <v>1348.1</v>
      </c>
      <c r="D7" s="36">
        <v>1348.1</v>
      </c>
      <c r="E7" s="36">
        <f t="shared" ref="E7:E8" si="1">D7/C7*100</f>
        <v>100</v>
      </c>
      <c r="F7" s="36">
        <f t="shared" si="0"/>
        <v>105.41089999218076</v>
      </c>
      <c r="G7" s="29"/>
    </row>
    <row r="8" spans="1:7" ht="27" customHeight="1">
      <c r="A8" s="15" t="s">
        <v>70</v>
      </c>
      <c r="B8" s="30">
        <f>B6+B7+B5</f>
        <v>1534.3000000000002</v>
      </c>
      <c r="C8" s="30">
        <f t="shared" ref="C8:D8" si="2">C6+C7+C5</f>
        <v>1858</v>
      </c>
      <c r="D8" s="30">
        <f t="shared" si="2"/>
        <v>1858</v>
      </c>
      <c r="E8" s="30">
        <f t="shared" si="1"/>
        <v>100</v>
      </c>
      <c r="F8" s="30">
        <f t="shared" si="0"/>
        <v>121.09756892393924</v>
      </c>
      <c r="G8" s="37"/>
    </row>
    <row r="12" spans="1:7">
      <c r="A12" s="57" t="s">
        <v>41</v>
      </c>
      <c r="B12" s="57"/>
      <c r="C12" s="57"/>
      <c r="D12" s="57"/>
      <c r="E12" s="57"/>
      <c r="F12" s="57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2020-04-27T13:58:23Z</cp:lastPrinted>
  <dcterms:created xsi:type="dcterms:W3CDTF">2017-04-17T10:25:39Z</dcterms:created>
  <dcterms:modified xsi:type="dcterms:W3CDTF">2021-01-22T05:41:20Z</dcterms:modified>
</cp:coreProperties>
</file>