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20" yWindow="-120" windowWidth="20730" windowHeight="11760" activeTab="2"/>
  </bookViews>
  <sheets>
    <sheet name="таблица 1" sheetId="1" r:id="rId1"/>
    <sheet name="таблица 2" sheetId="2" r:id="rId2"/>
    <sheet name="таблица 3" sheetId="3" r:id="rId3"/>
  </sheets>
  <definedNames>
    <definedName name="_GoBack" localSheetId="0">'таблица 1'!#REF!</definedName>
  </definedNames>
  <calcPr calcId="125725"/>
</workbook>
</file>

<file path=xl/calcChain.xml><?xml version="1.0" encoding="utf-8"?>
<calcChain xmlns="http://schemas.openxmlformats.org/spreadsheetml/2006/main">
  <c r="G8" i="1"/>
  <c r="G9"/>
  <c r="G12"/>
  <c r="G13"/>
  <c r="G14"/>
  <c r="G15"/>
  <c r="G17"/>
  <c r="G18"/>
  <c r="G19"/>
  <c r="G20"/>
  <c r="G21"/>
  <c r="G22"/>
  <c r="G23"/>
  <c r="G24"/>
  <c r="F8"/>
  <c r="F9"/>
  <c r="F10"/>
  <c r="F11"/>
  <c r="F12"/>
  <c r="F13"/>
  <c r="F14"/>
  <c r="F15"/>
  <c r="F16"/>
  <c r="F17"/>
  <c r="F18"/>
  <c r="F19"/>
  <c r="F20"/>
  <c r="F21"/>
  <c r="F22"/>
  <c r="F23"/>
  <c r="F24"/>
  <c r="F5"/>
  <c r="G5" i="2"/>
  <c r="F7" i="3"/>
  <c r="F8"/>
  <c r="E7"/>
  <c r="E8"/>
  <c r="G28" i="1"/>
  <c r="G29"/>
  <c r="G31"/>
  <c r="G32"/>
  <c r="G33"/>
  <c r="G34"/>
  <c r="G35"/>
  <c r="F29"/>
  <c r="F30"/>
  <c r="F31"/>
  <c r="F32"/>
  <c r="F33"/>
  <c r="F34"/>
  <c r="F35"/>
  <c r="F36"/>
  <c r="F37"/>
  <c r="F38"/>
  <c r="F39"/>
  <c r="F40"/>
  <c r="C8" i="3"/>
  <c r="D8"/>
  <c r="B8"/>
  <c r="E5"/>
  <c r="E26" i="1"/>
  <c r="D26"/>
  <c r="F7" l="1"/>
  <c r="D5"/>
  <c r="F28"/>
  <c r="E44"/>
  <c r="C5"/>
  <c r="E5" l="1"/>
  <c r="E41" s="1"/>
  <c r="C26"/>
  <c r="E6" i="3" l="1"/>
  <c r="D41" i="1" l="1"/>
  <c r="D44"/>
  <c r="D42" s="1"/>
  <c r="E42"/>
  <c r="C44"/>
  <c r="C42" s="1"/>
  <c r="C41"/>
  <c r="F5" i="2"/>
  <c r="F6"/>
  <c r="F26" i="1" l="1"/>
</calcChain>
</file>

<file path=xl/sharedStrings.xml><?xml version="1.0" encoding="utf-8"?>
<sst xmlns="http://schemas.openxmlformats.org/spreadsheetml/2006/main" count="117" uniqueCount="104">
  <si>
    <t>Наименование показателя</t>
  </si>
  <si>
    <t>Код бюджетной классификации</t>
  </si>
  <si>
    <t>Доходы бюджета, всего</t>
  </si>
  <si>
    <t>в том числе</t>
  </si>
  <si>
    <t>Расходы бюджета, всего</t>
  </si>
  <si>
    <t>Общегосударственные вопросы</t>
  </si>
  <si>
    <t>00 0100 0000000000 000</t>
  </si>
  <si>
    <t>Функционирование высшего должностного лица субъекта Российской Федерации и муниципального образования</t>
  </si>
  <si>
    <t>00 0104 0000000000 000</t>
  </si>
  <si>
    <t>Резервные фонды</t>
  </si>
  <si>
    <t>00 0111 0000000000 000</t>
  </si>
  <si>
    <t>Другие общегосударственные вопросы</t>
  </si>
  <si>
    <t>00 0113 0000000000 000</t>
  </si>
  <si>
    <t xml:space="preserve">Национальная оборона </t>
  </si>
  <si>
    <t>00 0200 0000000000 000</t>
  </si>
  <si>
    <t>Мобилизационная и вневойсковая подготовка</t>
  </si>
  <si>
    <t>00 0203 0000000000 000</t>
  </si>
  <si>
    <t>Национальная экономика</t>
  </si>
  <si>
    <t>00 0400 0000000000 000</t>
  </si>
  <si>
    <t>Дорожное хозяйство (дорожные фонды)</t>
  </si>
  <si>
    <t>00 0409 0000000000 000</t>
  </si>
  <si>
    <t>Жилищно-коммунальное хозяйство</t>
  </si>
  <si>
    <t>00 0500 0000000000 000</t>
  </si>
  <si>
    <t>Благоустройство</t>
  </si>
  <si>
    <t>00 0503 0000000000 000</t>
  </si>
  <si>
    <t>00 0800 0000000000 000</t>
  </si>
  <si>
    <t>Культура</t>
  </si>
  <si>
    <t>00 0801 0000000000 000</t>
  </si>
  <si>
    <t>Результат исполнения бюджета (дефицит “+”, профицит “–“)</t>
  </si>
  <si>
    <t>Источники финансирования, всего</t>
  </si>
  <si>
    <t>Изменение остатков средств на счетах по учету средств бюджета</t>
  </si>
  <si>
    <t>00 0105 0000000000 000</t>
  </si>
  <si>
    <t xml:space="preserve">Увеличение прочих остатков денежных средств бюджета </t>
  </si>
  <si>
    <t>00 0105 0201100000 510</t>
  </si>
  <si>
    <t xml:space="preserve">Уменьшение прочих остатков денежных средств бюджета </t>
  </si>
  <si>
    <t>00 0105 0201100000 610</t>
  </si>
  <si>
    <t>Наименование категории</t>
  </si>
  <si>
    <t>Среднесписочная численность работников (человек)</t>
  </si>
  <si>
    <t>Муниципальные служащие органов местного самоуправления</t>
  </si>
  <si>
    <t>Работники муниципальных учреждений</t>
  </si>
  <si>
    <t>тыс. руб.</t>
  </si>
  <si>
    <t>Начальник финансового управления                                                                     Е.А. Малышева</t>
  </si>
  <si>
    <t>Начальник финансового управления                                                                                                Е.А. Малышева</t>
  </si>
  <si>
    <t xml:space="preserve">  </t>
  </si>
  <si>
    <t>00 0412 0000000000 000</t>
  </si>
  <si>
    <t>Другие вопросы в области национальной экономики</t>
  </si>
  <si>
    <t xml:space="preserve">Налоговые и неналоговые доходы </t>
  </si>
  <si>
    <t>Налоги на прибыль, доходы</t>
  </si>
  <si>
    <t>Налог  на доходы физических лиц</t>
  </si>
  <si>
    <t>10102000010000110</t>
  </si>
  <si>
    <t>Налоги на совокупный доход</t>
  </si>
  <si>
    <t>Единый сельскохозяйственный налог</t>
  </si>
  <si>
    <t>10503000010000110</t>
  </si>
  <si>
    <t>Налоги на имущество</t>
  </si>
  <si>
    <t>Налог на имущество физических лиц</t>
  </si>
  <si>
    <t>10601000000000110</t>
  </si>
  <si>
    <t>Земельный налог</t>
  </si>
  <si>
    <t>10606000000000110</t>
  </si>
  <si>
    <t>Государственная пошлина</t>
  </si>
  <si>
    <t xml:space="preserve"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 за исключением земельных участков бюджетных и автономных учреждений) </t>
  </si>
  <si>
    <t>11105020000000110</t>
  </si>
  <si>
    <t>Штрафы, санкции, возмещение ущерба</t>
  </si>
  <si>
    <t>11651000020000110</t>
  </si>
  <si>
    <t>Безвозмездные поступления от других бюджетов бюджетной системы Российской Федерации</t>
  </si>
  <si>
    <t xml:space="preserve">Дотация  на выравнивание бюджетной обеспеченности поселений за счет средств областного бюджета  </t>
  </si>
  <si>
    <t>Субвенции бюджетам субъектов Российской Федерации и муниципальных образований, в том числе:</t>
  </si>
  <si>
    <t>Субвенция  бюджетам поселений на осуществление  первичного воинского учета на территориях, где отсутствуют военные комиссариаты</t>
  </si>
  <si>
    <t>Иные межбюджетные трансферты</t>
  </si>
  <si>
    <t>Прочие межбюджетные трансферты, передаваемые бюджетам поселений</t>
  </si>
  <si>
    <t>Наименование муниципальной программы</t>
  </si>
  <si>
    <t>ИТОГО:</t>
  </si>
  <si>
    <t>Муниципальная программа "Комплексное благоустройство территории Липовского муниципального образования Базарно-Карабулакского муниципального района"</t>
  </si>
  <si>
    <t>Муниципальная программа "Ремонт автомобильных дорог Липовского муниципального образования Базарно-Карабулакского муниципального района"</t>
  </si>
  <si>
    <t>-</t>
  </si>
  <si>
    <t>20200000000000150</t>
  </si>
  <si>
    <t>20210000000000150</t>
  </si>
  <si>
    <t>20215001100001150</t>
  </si>
  <si>
    <t>20230000000000150</t>
  </si>
  <si>
    <t>20235118100000150</t>
  </si>
  <si>
    <t>20240000000000150</t>
  </si>
  <si>
    <t>20249999100000150</t>
  </si>
  <si>
    <t>Безвозмездные поступления физических лиц</t>
  </si>
  <si>
    <t>20705030100073150</t>
  </si>
  <si>
    <t>Дотации бюджетам субъектов Российской Федерации и муниципальных образований, в том числе: </t>
  </si>
  <si>
    <t xml:space="preserve">Сведения об исполнении бюджета Липовского муниципального образования                                                                                                                                      Базарно-Карабулакского муниципального района 
на 1 апреля 2020 года     
</t>
  </si>
  <si>
    <t>Исполнено на 1 апреля 2019 г. (тыс.руб)</t>
  </si>
  <si>
    <t>Утвержденные бюджетные назначения на           1 апреля 2020 г. (тыс.руб)</t>
  </si>
  <si>
    <t>Исполнено на 1 апреля 2020 г. (тыс.руб)</t>
  </si>
  <si>
    <t>% исполнения плана                       2020 года</t>
  </si>
  <si>
    <t>% исполнения 2020 года к 2019 году</t>
  </si>
  <si>
    <t xml:space="preserve">Сведения                                                                                                                                                                                                                                                                  об исполнении бюджета Липовского муниципального образования                                                                                                                                          Базарно-Карабулакского муниципального района                                                                                                                                                              по расходам в разрезе муниципальных программ
на 1 апреля 2020 года     
</t>
  </si>
  <si>
    <t>Исполнено на            1 апреля 2019 г. (тыс.руб)</t>
  </si>
  <si>
    <t>Исполнено на       1 апреля 2020 г. (тыс.руб)</t>
  </si>
  <si>
    <t>% исполнения плана 2020 года</t>
  </si>
  <si>
    <t>Муниципальная программа "Обеспечение первичных мер пожарной безопасности Липовского муниципального образования Базарно-Карабулакского муниципального района"</t>
  </si>
  <si>
    <t xml:space="preserve">Культура и кинематография </t>
  </si>
  <si>
    <t>св. 2,4 раза</t>
  </si>
  <si>
    <t>св. 2,5 раза</t>
  </si>
  <si>
    <t>св. 3,5 раза</t>
  </si>
  <si>
    <t xml:space="preserve">Сведения
о численности муниципальных служащих органов местного самоуправления и работников муниципальных учреждений, и фактических затратах на их денежное содержание по Липовскому муниципальному образованию Базарно-Карабулакского муниципального района
на 1 апреля 2020 года     
</t>
  </si>
  <si>
    <t>Исполнено на                1 апреля 2019 г. (тыс.руб)</t>
  </si>
  <si>
    <t>св. 2,7 раза</t>
  </si>
  <si>
    <t>св. 3,3 раза</t>
  </si>
  <si>
    <t>св. 120,6 раза</t>
  </si>
</sst>
</file>

<file path=xl/styles.xml><?xml version="1.0" encoding="utf-8"?>
<styleSheet xmlns="http://schemas.openxmlformats.org/spreadsheetml/2006/main">
  <numFmts count="3">
    <numFmt numFmtId="164" formatCode="_-* #,##0.0\ _₽_-;\-* #,##0.0\ _₽_-;_-* &quot;-&quot;?\ _₽_-;_-@_-"/>
    <numFmt numFmtId="165" formatCode="#,##0.0"/>
    <numFmt numFmtId="166" formatCode="000"/>
  </numFmts>
  <fonts count="1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color rgb="FF000000"/>
      <name val="Arial Cyr"/>
    </font>
    <font>
      <sz val="10"/>
      <name val="Arial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6" fillId="0" borderId="3">
      <alignment horizontal="left" wrapText="1"/>
    </xf>
    <xf numFmtId="0" fontId="7" fillId="0" borderId="0"/>
    <xf numFmtId="0" fontId="9" fillId="0" borderId="0"/>
    <xf numFmtId="0" fontId="9" fillId="0" borderId="0"/>
  </cellStyleXfs>
  <cellXfs count="60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 wrapText="1"/>
    </xf>
    <xf numFmtId="0" fontId="4" fillId="0" borderId="0" xfId="0" applyFont="1"/>
    <xf numFmtId="0" fontId="4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right"/>
    </xf>
    <xf numFmtId="0" fontId="1" fillId="0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vertical="top" wrapText="1"/>
    </xf>
    <xf numFmtId="0" fontId="2" fillId="0" borderId="1" xfId="0" applyFont="1" applyBorder="1" applyAlignment="1">
      <alignment horizontal="right" vertical="top" wrapText="1"/>
    </xf>
    <xf numFmtId="0" fontId="3" fillId="0" borderId="1" xfId="0" applyFont="1" applyBorder="1" applyAlignment="1">
      <alignment horizontal="right" vertical="top" wrapText="1"/>
    </xf>
    <xf numFmtId="0" fontId="2" fillId="0" borderId="1" xfId="0" applyFont="1" applyFill="1" applyBorder="1" applyAlignment="1">
      <alignment horizontal="right" vertical="top" wrapText="1"/>
    </xf>
    <xf numFmtId="0" fontId="1" fillId="0" borderId="1" xfId="0" applyFont="1" applyFill="1" applyBorder="1" applyAlignment="1">
      <alignment horizontal="right" vertical="top" wrapText="1"/>
    </xf>
    <xf numFmtId="0" fontId="3" fillId="0" borderId="1" xfId="1" applyNumberFormat="1" applyFont="1" applyBorder="1" applyProtection="1">
      <alignment horizontal="left" wrapText="1"/>
    </xf>
    <xf numFmtId="0" fontId="3" fillId="0" borderId="1" xfId="0" applyFont="1" applyBorder="1" applyAlignment="1">
      <alignment vertical="center" wrapText="1"/>
    </xf>
    <xf numFmtId="1" fontId="3" fillId="0" borderId="1" xfId="0" applyNumberFormat="1" applyFont="1" applyBorder="1" applyAlignment="1">
      <alignment horizontal="right" vertical="center" wrapText="1"/>
    </xf>
    <xf numFmtId="49" fontId="3" fillId="0" borderId="1" xfId="0" applyNumberFormat="1" applyFont="1" applyBorder="1" applyAlignment="1">
      <alignment horizontal="right" vertical="center" wrapText="1"/>
    </xf>
    <xf numFmtId="164" fontId="2" fillId="0" borderId="1" xfId="0" applyNumberFormat="1" applyFont="1" applyFill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Fill="1" applyBorder="1" applyAlignment="1">
      <alignment horizontal="center" vertical="top" wrapText="1"/>
    </xf>
    <xf numFmtId="164" fontId="1" fillId="0" borderId="4" xfId="0" applyNumberFormat="1" applyFont="1" applyFill="1" applyBorder="1" applyAlignment="1">
      <alignment horizontal="right" vertical="center" wrapText="1"/>
    </xf>
    <xf numFmtId="166" fontId="8" fillId="0" borderId="1" xfId="3" applyNumberFormat="1" applyFont="1" applyFill="1" applyBorder="1" applyAlignment="1" applyProtection="1">
      <alignment wrapText="1"/>
      <protection hidden="1"/>
    </xf>
    <xf numFmtId="0" fontId="2" fillId="0" borderId="1" xfId="0" applyFont="1" applyBorder="1" applyAlignment="1">
      <alignment horizontal="left" vertical="top" wrapText="1"/>
    </xf>
    <xf numFmtId="37" fontId="2" fillId="0" borderId="1" xfId="0" applyNumberFormat="1" applyFont="1" applyBorder="1" applyAlignment="1">
      <alignment horizontal="right" vertical="center" wrapText="1"/>
    </xf>
    <xf numFmtId="164" fontId="1" fillId="0" borderId="1" xfId="0" applyNumberFormat="1" applyFont="1" applyFill="1" applyBorder="1" applyAlignment="1">
      <alignment horizontal="right" vertical="center" wrapText="1"/>
    </xf>
    <xf numFmtId="164" fontId="2" fillId="0" borderId="1" xfId="0" applyNumberFormat="1" applyFont="1" applyFill="1" applyBorder="1" applyAlignment="1">
      <alignment horizontal="right" vertical="center" wrapText="1"/>
    </xf>
    <xf numFmtId="164" fontId="2" fillId="0" borderId="1" xfId="0" applyNumberFormat="1" applyFont="1" applyFill="1" applyBorder="1" applyAlignment="1">
      <alignment horizontal="right" vertical="center"/>
    </xf>
    <xf numFmtId="0" fontId="10" fillId="0" borderId="1" xfId="0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horizontal="right" vertical="center" wrapText="1"/>
    </xf>
    <xf numFmtId="0" fontId="1" fillId="0" borderId="4" xfId="0" applyFont="1" applyFill="1" applyBorder="1" applyAlignment="1">
      <alignment vertical="top" wrapText="1"/>
    </xf>
    <xf numFmtId="0" fontId="2" fillId="0" borderId="4" xfId="0" applyFont="1" applyFill="1" applyBorder="1" applyAlignment="1">
      <alignment vertical="top" wrapText="1"/>
    </xf>
    <xf numFmtId="0" fontId="2" fillId="0" borderId="1" xfId="0" applyFont="1" applyFill="1" applyBorder="1" applyAlignment="1">
      <alignment horizontal="center" vertical="top" wrapText="1"/>
    </xf>
    <xf numFmtId="164" fontId="2" fillId="2" borderId="1" xfId="0" applyNumberFormat="1" applyFont="1" applyFill="1" applyBorder="1" applyAlignment="1">
      <alignment horizontal="right" vertical="center" wrapText="1"/>
    </xf>
    <xf numFmtId="164" fontId="2" fillId="0" borderId="1" xfId="0" applyNumberFormat="1" applyFont="1" applyFill="1" applyBorder="1" applyAlignment="1">
      <alignment vertical="center"/>
    </xf>
    <xf numFmtId="164" fontId="2" fillId="0" borderId="1" xfId="0" applyNumberFormat="1" applyFont="1" applyBorder="1" applyAlignment="1">
      <alignment horizontal="center" vertical="center" wrapText="1"/>
    </xf>
    <xf numFmtId="0" fontId="4" fillId="0" borderId="0" xfId="0" applyFont="1"/>
    <xf numFmtId="164" fontId="2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top" wrapText="1"/>
    </xf>
    <xf numFmtId="166" fontId="8" fillId="0" borderId="1" xfId="2" applyNumberFormat="1" applyFont="1" applyFill="1" applyBorder="1" applyAlignment="1" applyProtection="1">
      <alignment wrapText="1"/>
      <protection hidden="1"/>
    </xf>
    <xf numFmtId="166" fontId="8" fillId="0" borderId="1" xfId="4" applyNumberFormat="1" applyFont="1" applyFill="1" applyBorder="1" applyAlignment="1" applyProtection="1">
      <alignment wrapText="1"/>
      <protection hidden="1"/>
    </xf>
    <xf numFmtId="0" fontId="2" fillId="0" borderId="1" xfId="0" applyFont="1" applyBorder="1" applyAlignment="1">
      <alignment vertical="top" wrapText="1"/>
    </xf>
    <xf numFmtId="0" fontId="4" fillId="0" borderId="0" xfId="0" applyFont="1"/>
    <xf numFmtId="164" fontId="1" fillId="0" borderId="1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164" fontId="1" fillId="0" borderId="4" xfId="0" applyNumberFormat="1" applyFont="1" applyFill="1" applyBorder="1" applyAlignment="1">
      <alignment horizontal="right" vertical="center" wrapText="1"/>
    </xf>
    <xf numFmtId="165" fontId="1" fillId="0" borderId="4" xfId="0" applyNumberFormat="1" applyFont="1" applyFill="1" applyBorder="1" applyAlignment="1">
      <alignment horizontal="right" vertical="center" wrapText="1"/>
    </xf>
    <xf numFmtId="165" fontId="2" fillId="0" borderId="4" xfId="0" applyNumberFormat="1" applyFont="1" applyFill="1" applyBorder="1" applyAlignment="1">
      <alignment horizontal="right" vertical="center" wrapText="1"/>
    </xf>
    <xf numFmtId="164" fontId="2" fillId="0" borderId="4" xfId="0" applyNumberFormat="1" applyFont="1" applyFill="1" applyBorder="1" applyAlignment="1">
      <alignment horizontal="right" vertical="center" wrapText="1"/>
    </xf>
    <xf numFmtId="164" fontId="3" fillId="0" borderId="1" xfId="0" applyNumberFormat="1" applyFont="1" applyFill="1" applyBorder="1" applyAlignment="1">
      <alignment horizontal="right" vertical="center" wrapText="1"/>
    </xf>
    <xf numFmtId="164" fontId="2" fillId="0" borderId="0" xfId="0" applyNumberFormat="1" applyFont="1"/>
    <xf numFmtId="0" fontId="1" fillId="3" borderId="1" xfId="0" applyFont="1" applyFill="1" applyBorder="1" applyAlignment="1">
      <alignment horizontal="center" vertical="top" wrapText="1"/>
    </xf>
    <xf numFmtId="164" fontId="2" fillId="0" borderId="1" xfId="0" applyNumberFormat="1" applyFont="1" applyFill="1" applyBorder="1" applyAlignment="1">
      <alignment horizontal="right" vertical="top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164" fontId="10" fillId="0" borderId="1" xfId="0" applyNumberFormat="1" applyFont="1" applyFill="1" applyBorder="1" applyAlignment="1">
      <alignment horizontal="right" vertical="center" wrapText="1"/>
    </xf>
    <xf numFmtId="164" fontId="2" fillId="0" borderId="1" xfId="0" applyNumberFormat="1" applyFont="1" applyBorder="1" applyAlignment="1">
      <alignment horizontal="right" vertical="top" wrapText="1"/>
    </xf>
    <xf numFmtId="164" fontId="2" fillId="0" borderId="1" xfId="0" applyNumberFormat="1" applyFont="1" applyBorder="1" applyAlignment="1">
      <alignment horizontal="right" vertical="center" wrapText="1"/>
    </xf>
    <xf numFmtId="164" fontId="2" fillId="0" borderId="1" xfId="0" applyNumberFormat="1" applyFont="1" applyFill="1" applyBorder="1" applyAlignment="1">
      <alignment horizontal="right" vertical="center" wrapText="1"/>
    </xf>
    <xf numFmtId="164" fontId="8" fillId="0" borderId="1" xfId="0" applyNumberFormat="1" applyFont="1" applyFill="1" applyBorder="1" applyAlignment="1">
      <alignment horizontal="right" vertical="center" wrapText="1"/>
    </xf>
  </cellXfs>
  <cellStyles count="5">
    <cellStyle name="xl71" xfId="1"/>
    <cellStyle name="Обычный" xfId="0" builtinId="0"/>
    <cellStyle name="Обычный 2" xfId="2"/>
    <cellStyle name="Обычный 2 2" xfId="3"/>
    <cellStyle name="Обычный 2 3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0"/>
  <sheetViews>
    <sheetView topLeftCell="A20" zoomScaleNormal="100" workbookViewId="0">
      <selection activeCell="A2" sqref="A2:G50"/>
    </sheetView>
  </sheetViews>
  <sheetFormatPr defaultRowHeight="12.75"/>
  <cols>
    <col min="1" max="1" width="44" style="6" customWidth="1"/>
    <col min="2" max="2" width="19.5703125" style="6" customWidth="1"/>
    <col min="3" max="3" width="11.7109375" style="6" customWidth="1"/>
    <col min="4" max="4" width="15" style="6" customWidth="1"/>
    <col min="5" max="5" width="11.5703125" style="6" customWidth="1"/>
    <col min="6" max="6" width="11.140625" style="6" customWidth="1"/>
    <col min="7" max="7" width="11.42578125" style="6" customWidth="1"/>
    <col min="8" max="16384" width="9.140625" style="6"/>
  </cols>
  <sheetData>
    <row r="1" spans="1:8" hidden="1"/>
    <row r="2" spans="1:8" ht="58.5" customHeight="1">
      <c r="A2" s="54" t="s">
        <v>84</v>
      </c>
      <c r="B2" s="53"/>
      <c r="C2" s="53"/>
      <c r="D2" s="53"/>
      <c r="E2" s="53"/>
      <c r="F2" s="53"/>
      <c r="G2" s="53"/>
    </row>
    <row r="3" spans="1:8" ht="9.75" customHeight="1">
      <c r="G3" s="7" t="s">
        <v>40</v>
      </c>
    </row>
    <row r="4" spans="1:8" ht="66.75" customHeight="1">
      <c r="A4" s="1" t="s">
        <v>0</v>
      </c>
      <c r="B4" s="1" t="s">
        <v>1</v>
      </c>
      <c r="C4" s="1" t="s">
        <v>85</v>
      </c>
      <c r="D4" s="1" t="s">
        <v>86</v>
      </c>
      <c r="E4" s="1" t="s">
        <v>87</v>
      </c>
      <c r="F4" s="20" t="s">
        <v>88</v>
      </c>
      <c r="G4" s="20" t="s">
        <v>89</v>
      </c>
    </row>
    <row r="5" spans="1:8" ht="15.75" customHeight="1">
      <c r="A5" s="28" t="s">
        <v>2</v>
      </c>
      <c r="B5" s="29"/>
      <c r="C5" s="55">
        <f>C7+C18</f>
        <v>821.2</v>
      </c>
      <c r="D5" s="55">
        <f>D7+D18</f>
        <v>7108.7000000000007</v>
      </c>
      <c r="E5" s="55">
        <f>E7+E18</f>
        <v>2184.6999999999998</v>
      </c>
      <c r="F5" s="55">
        <f t="shared" ref="F5:F25" si="0">E5/D5*100</f>
        <v>30.732764077820129</v>
      </c>
      <c r="G5" s="55" t="s">
        <v>101</v>
      </c>
      <c r="H5" s="50"/>
    </row>
    <row r="6" spans="1:8" ht="12" customHeight="1">
      <c r="A6" s="23" t="s">
        <v>3</v>
      </c>
      <c r="B6" s="24"/>
      <c r="C6" s="58"/>
      <c r="D6" s="58"/>
      <c r="E6" s="58"/>
      <c r="F6" s="59"/>
      <c r="G6" s="59"/>
      <c r="H6" s="50"/>
    </row>
    <row r="7" spans="1:8" ht="17.25" customHeight="1">
      <c r="A7" s="15" t="s">
        <v>46</v>
      </c>
      <c r="B7" s="16">
        <v>1E+16</v>
      </c>
      <c r="C7" s="56">
        <v>549.9</v>
      </c>
      <c r="D7" s="56">
        <v>4873.8</v>
      </c>
      <c r="E7" s="56">
        <v>1814.8</v>
      </c>
      <c r="F7" s="59">
        <f t="shared" si="0"/>
        <v>37.235832410029133</v>
      </c>
      <c r="G7" s="59" t="s">
        <v>102</v>
      </c>
      <c r="H7" s="50"/>
    </row>
    <row r="8" spans="1:8" ht="16.5" customHeight="1">
      <c r="A8" s="15" t="s">
        <v>47</v>
      </c>
      <c r="B8" s="16">
        <v>1.01E+16</v>
      </c>
      <c r="C8" s="56">
        <v>156.80000000000001</v>
      </c>
      <c r="D8" s="56">
        <v>1241.7</v>
      </c>
      <c r="E8" s="56">
        <v>233.9</v>
      </c>
      <c r="F8" s="59">
        <f t="shared" si="0"/>
        <v>18.837078199242974</v>
      </c>
      <c r="G8" s="59">
        <f t="shared" ref="G5:G25" si="1">E8/C8*100</f>
        <v>149.17091836734693</v>
      </c>
      <c r="H8" s="50"/>
    </row>
    <row r="9" spans="1:8" ht="18" customHeight="1">
      <c r="A9" s="15" t="s">
        <v>48</v>
      </c>
      <c r="B9" s="17" t="s">
        <v>49</v>
      </c>
      <c r="C9" s="56">
        <v>156.80000000000001</v>
      </c>
      <c r="D9" s="56">
        <v>1241.7</v>
      </c>
      <c r="E9" s="56">
        <v>233.9</v>
      </c>
      <c r="F9" s="59">
        <f t="shared" si="0"/>
        <v>18.837078199242974</v>
      </c>
      <c r="G9" s="59">
        <f t="shared" si="1"/>
        <v>149.17091836734693</v>
      </c>
      <c r="H9" s="50"/>
    </row>
    <row r="10" spans="1:8" ht="17.25" customHeight="1">
      <c r="A10" s="15" t="s">
        <v>50</v>
      </c>
      <c r="B10" s="16">
        <v>1.05E+16</v>
      </c>
      <c r="C10" s="56">
        <v>11.1</v>
      </c>
      <c r="D10" s="56">
        <v>1665.1</v>
      </c>
      <c r="E10" s="56">
        <v>1338.8</v>
      </c>
      <c r="F10" s="59">
        <f t="shared" si="0"/>
        <v>80.403579364602734</v>
      </c>
      <c r="G10" s="59" t="s">
        <v>103</v>
      </c>
      <c r="H10" s="50"/>
    </row>
    <row r="11" spans="1:8" ht="16.5" customHeight="1">
      <c r="A11" s="15" t="s">
        <v>51</v>
      </c>
      <c r="B11" s="17" t="s">
        <v>52</v>
      </c>
      <c r="C11" s="56">
        <v>11.1</v>
      </c>
      <c r="D11" s="56">
        <v>1665.1</v>
      </c>
      <c r="E11" s="56">
        <v>1338.8</v>
      </c>
      <c r="F11" s="59">
        <f t="shared" si="0"/>
        <v>80.403579364602734</v>
      </c>
      <c r="G11" s="59" t="s">
        <v>103</v>
      </c>
      <c r="H11" s="50"/>
    </row>
    <row r="12" spans="1:8" ht="16.5" customHeight="1">
      <c r="A12" s="15" t="s">
        <v>53</v>
      </c>
      <c r="B12" s="16">
        <v>1.06E+16</v>
      </c>
      <c r="C12" s="56">
        <v>381.3</v>
      </c>
      <c r="D12" s="56">
        <v>1937.8</v>
      </c>
      <c r="E12" s="56">
        <v>241.9</v>
      </c>
      <c r="F12" s="59">
        <f t="shared" si="0"/>
        <v>12.483228403343999</v>
      </c>
      <c r="G12" s="59">
        <f t="shared" si="1"/>
        <v>63.44086021505376</v>
      </c>
      <c r="H12" s="50"/>
    </row>
    <row r="13" spans="1:8" ht="15.75" customHeight="1">
      <c r="A13" s="15" t="s">
        <v>54</v>
      </c>
      <c r="B13" s="17" t="s">
        <v>55</v>
      </c>
      <c r="C13" s="56">
        <v>10.9</v>
      </c>
      <c r="D13" s="56">
        <v>299.8</v>
      </c>
      <c r="E13" s="56">
        <v>3.3</v>
      </c>
      <c r="F13" s="59">
        <f t="shared" si="0"/>
        <v>1.1007338225483654</v>
      </c>
      <c r="G13" s="59">
        <f t="shared" si="1"/>
        <v>30.27522935779816</v>
      </c>
      <c r="H13" s="50"/>
    </row>
    <row r="14" spans="1:8" ht="15.75" customHeight="1">
      <c r="A14" s="15" t="s">
        <v>56</v>
      </c>
      <c r="B14" s="17" t="s">
        <v>57</v>
      </c>
      <c r="C14" s="56">
        <v>370.3</v>
      </c>
      <c r="D14" s="56">
        <v>1638</v>
      </c>
      <c r="E14" s="56">
        <v>238.7</v>
      </c>
      <c r="F14" s="59">
        <f t="shared" si="0"/>
        <v>14.572649572649571</v>
      </c>
      <c r="G14" s="59">
        <f t="shared" si="1"/>
        <v>64.461247637051031</v>
      </c>
      <c r="H14" s="50"/>
    </row>
    <row r="15" spans="1:8" ht="16.5" customHeight="1">
      <c r="A15" s="15" t="s">
        <v>58</v>
      </c>
      <c r="B15" s="16">
        <v>1.08E+16</v>
      </c>
      <c r="C15" s="56">
        <v>0.8</v>
      </c>
      <c r="D15" s="56">
        <v>0.2</v>
      </c>
      <c r="E15" s="56">
        <v>0.2</v>
      </c>
      <c r="F15" s="59">
        <f t="shared" si="0"/>
        <v>100</v>
      </c>
      <c r="G15" s="59">
        <f t="shared" si="1"/>
        <v>25</v>
      </c>
      <c r="H15" s="50"/>
    </row>
    <row r="16" spans="1:8" ht="77.25" customHeight="1">
      <c r="A16" s="15" t="s">
        <v>59</v>
      </c>
      <c r="B16" s="17" t="s">
        <v>60</v>
      </c>
      <c r="C16" s="56">
        <v>0</v>
      </c>
      <c r="D16" s="57">
        <v>29</v>
      </c>
      <c r="E16" s="57"/>
      <c r="F16" s="59">
        <f t="shared" si="0"/>
        <v>0</v>
      </c>
      <c r="G16" s="59">
        <v>0</v>
      </c>
      <c r="H16" s="50"/>
    </row>
    <row r="17" spans="1:8" ht="24" hidden="1" customHeight="1">
      <c r="A17" s="15" t="s">
        <v>61</v>
      </c>
      <c r="B17" s="17" t="s">
        <v>62</v>
      </c>
      <c r="C17" s="56"/>
      <c r="D17" s="33"/>
      <c r="E17" s="33"/>
      <c r="F17" s="59" t="e">
        <f t="shared" si="0"/>
        <v>#DIV/0!</v>
      </c>
      <c r="G17" s="59" t="e">
        <f t="shared" si="1"/>
        <v>#DIV/0!</v>
      </c>
      <c r="H17" s="50"/>
    </row>
    <row r="18" spans="1:8" ht="27.75" customHeight="1">
      <c r="A18" s="15" t="s">
        <v>63</v>
      </c>
      <c r="B18" s="17" t="s">
        <v>74</v>
      </c>
      <c r="C18" s="56">
        <v>271.3</v>
      </c>
      <c r="D18" s="57">
        <v>2234.9</v>
      </c>
      <c r="E18" s="57">
        <v>369.90000000000003</v>
      </c>
      <c r="F18" s="59">
        <f t="shared" si="0"/>
        <v>16.551076110787953</v>
      </c>
      <c r="G18" s="59">
        <f t="shared" si="1"/>
        <v>136.34353114633248</v>
      </c>
      <c r="H18" s="50"/>
    </row>
    <row r="19" spans="1:8" ht="26.25" customHeight="1">
      <c r="A19" s="15" t="s">
        <v>83</v>
      </c>
      <c r="B19" s="17" t="s">
        <v>75</v>
      </c>
      <c r="C19" s="56">
        <v>24</v>
      </c>
      <c r="D19" s="56">
        <v>104.3</v>
      </c>
      <c r="E19" s="56"/>
      <c r="F19" s="59">
        <f t="shared" si="0"/>
        <v>0</v>
      </c>
      <c r="G19" s="59">
        <f t="shared" si="1"/>
        <v>0</v>
      </c>
      <c r="H19" s="50"/>
    </row>
    <row r="20" spans="1:8" ht="39" customHeight="1">
      <c r="A20" s="15" t="s">
        <v>64</v>
      </c>
      <c r="B20" s="17" t="s">
        <v>76</v>
      </c>
      <c r="C20" s="56">
        <v>24</v>
      </c>
      <c r="D20" s="56">
        <v>104.3</v>
      </c>
      <c r="E20" s="56"/>
      <c r="F20" s="59">
        <f t="shared" si="0"/>
        <v>0</v>
      </c>
      <c r="G20" s="59">
        <f t="shared" si="1"/>
        <v>0</v>
      </c>
      <c r="H20" s="50"/>
    </row>
    <row r="21" spans="1:8" ht="39" customHeight="1">
      <c r="A21" s="15" t="s">
        <v>65</v>
      </c>
      <c r="B21" s="17" t="s">
        <v>77</v>
      </c>
      <c r="C21" s="56">
        <v>34.299999999999997</v>
      </c>
      <c r="D21" s="56">
        <v>202.5</v>
      </c>
      <c r="E21" s="56">
        <v>47.8</v>
      </c>
      <c r="F21" s="59">
        <f t="shared" si="0"/>
        <v>23.604938271604937</v>
      </c>
      <c r="G21" s="59">
        <f t="shared" si="1"/>
        <v>139.35860058309038</v>
      </c>
      <c r="H21" s="50"/>
    </row>
    <row r="22" spans="1:8" ht="41.25" customHeight="1">
      <c r="A22" s="15" t="s">
        <v>66</v>
      </c>
      <c r="B22" s="17" t="s">
        <v>78</v>
      </c>
      <c r="C22" s="56">
        <v>34.299999999999997</v>
      </c>
      <c r="D22" s="56">
        <v>202.5</v>
      </c>
      <c r="E22" s="56">
        <v>47.8</v>
      </c>
      <c r="F22" s="59">
        <f t="shared" si="0"/>
        <v>23.604938271604937</v>
      </c>
      <c r="G22" s="59">
        <f t="shared" si="1"/>
        <v>139.35860058309038</v>
      </c>
      <c r="H22" s="50"/>
    </row>
    <row r="23" spans="1:8" ht="18.75" customHeight="1">
      <c r="A23" s="15" t="s">
        <v>67</v>
      </c>
      <c r="B23" s="17" t="s">
        <v>79</v>
      </c>
      <c r="C23" s="56">
        <v>213.2</v>
      </c>
      <c r="D23" s="56">
        <v>1928.1</v>
      </c>
      <c r="E23" s="56">
        <v>322.10000000000002</v>
      </c>
      <c r="F23" s="59">
        <f t="shared" si="0"/>
        <v>16.705565064052696</v>
      </c>
      <c r="G23" s="59">
        <f t="shared" si="1"/>
        <v>151.07879924953099</v>
      </c>
      <c r="H23" s="50"/>
    </row>
    <row r="24" spans="1:8" ht="25.5" customHeight="1">
      <c r="A24" s="15" t="s">
        <v>68</v>
      </c>
      <c r="B24" s="17" t="s">
        <v>80</v>
      </c>
      <c r="C24" s="56">
        <v>213.2</v>
      </c>
      <c r="D24" s="56">
        <v>1928.1</v>
      </c>
      <c r="E24" s="56">
        <v>322.10000000000002</v>
      </c>
      <c r="F24" s="59">
        <f t="shared" si="0"/>
        <v>16.705565064052696</v>
      </c>
      <c r="G24" s="59">
        <f t="shared" si="1"/>
        <v>151.07879924953099</v>
      </c>
      <c r="H24" s="50"/>
    </row>
    <row r="25" spans="1:8" ht="15" customHeight="1">
      <c r="A25" s="15" t="s">
        <v>81</v>
      </c>
      <c r="B25" s="17" t="s">
        <v>82</v>
      </c>
      <c r="C25" s="58" t="s">
        <v>73</v>
      </c>
      <c r="D25" s="56">
        <v>0</v>
      </c>
      <c r="E25" s="56"/>
      <c r="F25" s="59">
        <v>0</v>
      </c>
      <c r="G25" s="59">
        <v>0</v>
      </c>
      <c r="H25" s="50"/>
    </row>
    <row r="26" spans="1:8" ht="17.25" customHeight="1">
      <c r="A26" s="30" t="s">
        <v>4</v>
      </c>
      <c r="B26" s="31"/>
      <c r="C26" s="21">
        <f>C28+C32+C34+C37+C39</f>
        <v>840.39999999999986</v>
      </c>
      <c r="D26" s="45">
        <f>D28+D32+D34+D37+D39</f>
        <v>7353.3</v>
      </c>
      <c r="E26" s="45">
        <f>E28+E32+E34+E37+E39</f>
        <v>2019.9</v>
      </c>
      <c r="F26" s="45">
        <f>E26/D26*100</f>
        <v>27.46929949818449</v>
      </c>
      <c r="G26" s="46" t="s">
        <v>96</v>
      </c>
      <c r="H26" s="50"/>
    </row>
    <row r="27" spans="1:8">
      <c r="A27" s="9" t="s">
        <v>3</v>
      </c>
      <c r="B27" s="8"/>
      <c r="C27" s="25"/>
      <c r="D27" s="25"/>
      <c r="E27" s="25"/>
      <c r="F27" s="45"/>
      <c r="G27" s="47"/>
      <c r="H27" s="50"/>
    </row>
    <row r="28" spans="1:8" ht="14.25" customHeight="1">
      <c r="A28" s="2" t="s">
        <v>5</v>
      </c>
      <c r="B28" s="10" t="s">
        <v>6</v>
      </c>
      <c r="C28" s="35">
        <v>595.4</v>
      </c>
      <c r="D28" s="26">
        <v>2562.8000000000002</v>
      </c>
      <c r="E28" s="26">
        <v>860.8</v>
      </c>
      <c r="F28" s="48">
        <f t="shared" ref="F28:F40" si="2">E28/D28*100</f>
        <v>33.588262837521455</v>
      </c>
      <c r="G28" s="47">
        <f t="shared" ref="G28:G35" si="3">E28/C28*100</f>
        <v>144.57507557944237</v>
      </c>
      <c r="H28" s="50"/>
    </row>
    <row r="29" spans="1:8" ht="38.25" customHeight="1">
      <c r="A29" s="2" t="s">
        <v>7</v>
      </c>
      <c r="B29" s="11" t="s">
        <v>8</v>
      </c>
      <c r="C29" s="35">
        <v>592.79999999999995</v>
      </c>
      <c r="D29" s="49">
        <v>2551</v>
      </c>
      <c r="E29" s="26">
        <v>858</v>
      </c>
      <c r="F29" s="48">
        <f t="shared" si="2"/>
        <v>33.633869070952564</v>
      </c>
      <c r="G29" s="47">
        <f t="shared" si="3"/>
        <v>144.73684210526315</v>
      </c>
      <c r="H29" s="50"/>
    </row>
    <row r="30" spans="1:8">
      <c r="A30" s="2" t="s">
        <v>9</v>
      </c>
      <c r="B30" s="10" t="s">
        <v>10</v>
      </c>
      <c r="C30" s="35">
        <v>0</v>
      </c>
      <c r="D30" s="49">
        <v>5</v>
      </c>
      <c r="E30" s="26">
        <v>0</v>
      </c>
      <c r="F30" s="48">
        <f t="shared" si="2"/>
        <v>0</v>
      </c>
      <c r="G30" s="47">
        <v>0</v>
      </c>
      <c r="H30" s="50"/>
    </row>
    <row r="31" spans="1:8" ht="12.75" customHeight="1">
      <c r="A31" s="2" t="s">
        <v>11</v>
      </c>
      <c r="B31" s="10" t="s">
        <v>12</v>
      </c>
      <c r="C31" s="35">
        <v>2.6</v>
      </c>
      <c r="D31" s="26">
        <v>6.8</v>
      </c>
      <c r="E31" s="26">
        <v>2.8</v>
      </c>
      <c r="F31" s="48">
        <f t="shared" si="2"/>
        <v>41.17647058823529</v>
      </c>
      <c r="G31" s="47">
        <f t="shared" si="3"/>
        <v>107.69230769230769</v>
      </c>
      <c r="H31" s="50"/>
    </row>
    <row r="32" spans="1:8">
      <c r="A32" s="2" t="s">
        <v>13</v>
      </c>
      <c r="B32" s="10" t="s">
        <v>14</v>
      </c>
      <c r="C32" s="35">
        <v>34.299999999999997</v>
      </c>
      <c r="D32" s="26">
        <v>202.5</v>
      </c>
      <c r="E32" s="26">
        <v>47.8</v>
      </c>
      <c r="F32" s="48">
        <f t="shared" si="2"/>
        <v>23.604938271604937</v>
      </c>
      <c r="G32" s="47">
        <f t="shared" si="3"/>
        <v>139.35860058309038</v>
      </c>
      <c r="H32" s="50"/>
    </row>
    <row r="33" spans="1:8" ht="13.5" customHeight="1">
      <c r="A33" s="2" t="s">
        <v>15</v>
      </c>
      <c r="B33" s="10" t="s">
        <v>16</v>
      </c>
      <c r="C33" s="35">
        <v>34.299999999999997</v>
      </c>
      <c r="D33" s="26">
        <v>202.5</v>
      </c>
      <c r="E33" s="26">
        <v>47.8</v>
      </c>
      <c r="F33" s="48">
        <f t="shared" si="2"/>
        <v>23.604938271604937</v>
      </c>
      <c r="G33" s="47">
        <f t="shared" si="3"/>
        <v>139.35860058309038</v>
      </c>
      <c r="H33" s="50"/>
    </row>
    <row r="34" spans="1:8">
      <c r="A34" s="2" t="s">
        <v>17</v>
      </c>
      <c r="B34" s="10" t="s">
        <v>18</v>
      </c>
      <c r="C34" s="35">
        <v>140.4</v>
      </c>
      <c r="D34" s="26">
        <v>1408.7</v>
      </c>
      <c r="E34" s="26">
        <v>199.2</v>
      </c>
      <c r="F34" s="48">
        <f t="shared" si="2"/>
        <v>14.140697096613897</v>
      </c>
      <c r="G34" s="47">
        <f t="shared" si="3"/>
        <v>141.88034188034186</v>
      </c>
      <c r="H34" s="50"/>
    </row>
    <row r="35" spans="1:8" ht="14.25" customHeight="1">
      <c r="A35" s="2" t="s">
        <v>19</v>
      </c>
      <c r="B35" s="10" t="s">
        <v>20</v>
      </c>
      <c r="C35" s="35">
        <v>140.4</v>
      </c>
      <c r="D35" s="26">
        <v>1348.1</v>
      </c>
      <c r="E35" s="26">
        <v>138.6</v>
      </c>
      <c r="F35" s="48">
        <f t="shared" si="2"/>
        <v>10.281136414212595</v>
      </c>
      <c r="G35" s="47">
        <f t="shared" si="3"/>
        <v>98.717948717948715</v>
      </c>
      <c r="H35" s="50"/>
    </row>
    <row r="36" spans="1:8" ht="12" customHeight="1">
      <c r="A36" s="14" t="s">
        <v>45</v>
      </c>
      <c r="B36" s="10" t="s">
        <v>44</v>
      </c>
      <c r="C36" s="35">
        <v>0</v>
      </c>
      <c r="D36" s="26">
        <v>60.6</v>
      </c>
      <c r="E36" s="26">
        <v>60.6</v>
      </c>
      <c r="F36" s="48">
        <f t="shared" si="2"/>
        <v>100</v>
      </c>
      <c r="G36" s="48">
        <v>0</v>
      </c>
      <c r="H36" s="50"/>
    </row>
    <row r="37" spans="1:8" ht="13.5" customHeight="1">
      <c r="A37" s="2" t="s">
        <v>21</v>
      </c>
      <c r="B37" s="10" t="s">
        <v>22</v>
      </c>
      <c r="C37" s="35">
        <v>70.3</v>
      </c>
      <c r="D37" s="26">
        <v>471.3</v>
      </c>
      <c r="E37" s="26">
        <v>179.2</v>
      </c>
      <c r="F37" s="48">
        <f t="shared" si="2"/>
        <v>38.022490982389137</v>
      </c>
      <c r="G37" s="47" t="s">
        <v>97</v>
      </c>
      <c r="H37" s="50"/>
    </row>
    <row r="38" spans="1:8">
      <c r="A38" s="2" t="s">
        <v>23</v>
      </c>
      <c r="B38" s="10" t="s">
        <v>24</v>
      </c>
      <c r="C38" s="35">
        <v>70.3</v>
      </c>
      <c r="D38" s="26">
        <v>471.3</v>
      </c>
      <c r="E38" s="26">
        <v>179.2</v>
      </c>
      <c r="F38" s="48">
        <f t="shared" si="2"/>
        <v>38.022490982389137</v>
      </c>
      <c r="G38" s="47" t="s">
        <v>97</v>
      </c>
      <c r="H38" s="50"/>
    </row>
    <row r="39" spans="1:8" ht="14.25" customHeight="1">
      <c r="A39" s="41" t="s">
        <v>95</v>
      </c>
      <c r="B39" s="10" t="s">
        <v>25</v>
      </c>
      <c r="C39" s="35">
        <v>0</v>
      </c>
      <c r="D39" s="26">
        <v>2708</v>
      </c>
      <c r="E39" s="26">
        <v>732.9</v>
      </c>
      <c r="F39" s="48">
        <f t="shared" si="2"/>
        <v>27.064254062038408</v>
      </c>
      <c r="G39" s="48">
        <v>0</v>
      </c>
      <c r="H39" s="50"/>
    </row>
    <row r="40" spans="1:8">
      <c r="A40" s="2" t="s">
        <v>26</v>
      </c>
      <c r="B40" s="10" t="s">
        <v>27</v>
      </c>
      <c r="C40" s="35">
        <v>0</v>
      </c>
      <c r="D40" s="26">
        <v>2708</v>
      </c>
      <c r="E40" s="26">
        <v>732.9</v>
      </c>
      <c r="F40" s="48">
        <f t="shared" si="2"/>
        <v>27.064254062038408</v>
      </c>
      <c r="G40" s="48">
        <v>0</v>
      </c>
      <c r="H40" s="50"/>
    </row>
    <row r="41" spans="1:8" ht="27" customHeight="1">
      <c r="A41" s="9" t="s">
        <v>28</v>
      </c>
      <c r="B41" s="12"/>
      <c r="C41" s="26">
        <f>C5-C26</f>
        <v>-19.199999999999818</v>
      </c>
      <c r="D41" s="58">
        <f>D5-D26</f>
        <v>-244.59999999999945</v>
      </c>
      <c r="E41" s="58">
        <f>E5-E26</f>
        <v>164.79999999999973</v>
      </c>
      <c r="F41" s="58"/>
      <c r="G41" s="58"/>
    </row>
    <row r="42" spans="1:8" ht="15" customHeight="1">
      <c r="A42" s="8" t="s">
        <v>29</v>
      </c>
      <c r="B42" s="13"/>
      <c r="C42" s="25">
        <f t="shared" ref="C42:E42" si="4">C44</f>
        <v>19.200000000000045</v>
      </c>
      <c r="D42" s="25">
        <f t="shared" si="4"/>
        <v>244.60000000000036</v>
      </c>
      <c r="E42" s="25">
        <f t="shared" si="4"/>
        <v>-164.79999999999995</v>
      </c>
      <c r="F42" s="25"/>
      <c r="G42" s="25"/>
    </row>
    <row r="43" spans="1:8">
      <c r="A43" s="2" t="s">
        <v>3</v>
      </c>
      <c r="B43" s="10"/>
      <c r="C43" s="26"/>
      <c r="D43" s="26"/>
      <c r="E43" s="26"/>
      <c r="F43" s="26"/>
      <c r="G43" s="26"/>
    </row>
    <row r="44" spans="1:8" ht="27.75" customHeight="1">
      <c r="A44" s="2" t="s">
        <v>30</v>
      </c>
      <c r="B44" s="10" t="s">
        <v>31</v>
      </c>
      <c r="C44" s="27">
        <f>C46+C45</f>
        <v>19.200000000000045</v>
      </c>
      <c r="D44" s="27">
        <f t="shared" ref="D44" si="5">D46+D45</f>
        <v>244.60000000000036</v>
      </c>
      <c r="E44" s="27">
        <f>E46+E45</f>
        <v>-164.79999999999995</v>
      </c>
      <c r="F44" s="26"/>
      <c r="G44" s="26"/>
    </row>
    <row r="45" spans="1:8" ht="25.5">
      <c r="A45" s="2" t="s">
        <v>32</v>
      </c>
      <c r="B45" s="10" t="s">
        <v>33</v>
      </c>
      <c r="C45" s="37">
        <v>-876.5</v>
      </c>
      <c r="D45" s="26">
        <v>-7108.7</v>
      </c>
      <c r="E45" s="26">
        <v>-2188.6</v>
      </c>
      <c r="F45" s="26"/>
      <c r="G45" s="26"/>
    </row>
    <row r="46" spans="1:8" ht="27.75" customHeight="1">
      <c r="A46" s="2" t="s">
        <v>34</v>
      </c>
      <c r="B46" s="10" t="s">
        <v>35</v>
      </c>
      <c r="C46" s="37">
        <v>895.7</v>
      </c>
      <c r="D46" s="26">
        <v>7353.3</v>
      </c>
      <c r="E46" s="26">
        <v>2023.8</v>
      </c>
      <c r="F46" s="26"/>
      <c r="G46" s="26"/>
    </row>
    <row r="47" spans="1:8" ht="12" customHeight="1"/>
    <row r="48" spans="1:8" hidden="1"/>
    <row r="50" spans="1:7" ht="14.25">
      <c r="A50" s="53" t="s">
        <v>42</v>
      </c>
      <c r="B50" s="53"/>
      <c r="C50" s="53"/>
      <c r="D50" s="53"/>
      <c r="E50" s="53"/>
      <c r="F50" s="53"/>
      <c r="G50" s="53"/>
    </row>
  </sheetData>
  <mergeCells count="2">
    <mergeCell ref="A50:G50"/>
    <mergeCell ref="A2:G2"/>
  </mergeCells>
  <pageMargins left="0.7" right="0.7" top="0.75" bottom="0.75" header="0.3" footer="0.3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J10"/>
  <sheetViews>
    <sheetView workbookViewId="0">
      <selection activeCell="A2" sqref="A2:G12"/>
    </sheetView>
  </sheetViews>
  <sheetFormatPr defaultRowHeight="15"/>
  <cols>
    <col min="1" max="1" width="22.28515625" style="4" customWidth="1"/>
    <col min="2" max="2" width="19.28515625" style="4" customWidth="1"/>
    <col min="3" max="3" width="17.28515625" style="4" customWidth="1"/>
    <col min="4" max="4" width="16.7109375" style="4" customWidth="1"/>
    <col min="5" max="5" width="12.5703125" style="4" customWidth="1"/>
    <col min="6" max="6" width="14.140625" style="4" customWidth="1"/>
    <col min="7" max="7" width="15.7109375" style="4" customWidth="1"/>
    <col min="8" max="16384" width="9.140625" style="4"/>
  </cols>
  <sheetData>
    <row r="2" spans="1:10" ht="96" customHeight="1">
      <c r="A2" s="54" t="s">
        <v>99</v>
      </c>
      <c r="B2" s="53"/>
      <c r="C2" s="53"/>
      <c r="D2" s="53"/>
      <c r="E2" s="53"/>
      <c r="F2" s="53"/>
      <c r="G2" s="53"/>
    </row>
    <row r="3" spans="1:10">
      <c r="G3" s="5"/>
    </row>
    <row r="4" spans="1:10" ht="66.75" customHeight="1">
      <c r="A4" s="1" t="s">
        <v>36</v>
      </c>
      <c r="B4" s="20" t="s">
        <v>37</v>
      </c>
      <c r="C4" s="38" t="s">
        <v>100</v>
      </c>
      <c r="D4" s="38" t="s">
        <v>86</v>
      </c>
      <c r="E4" s="38" t="s">
        <v>87</v>
      </c>
      <c r="F4" s="51" t="s">
        <v>93</v>
      </c>
      <c r="G4" s="51" t="s">
        <v>89</v>
      </c>
    </row>
    <row r="5" spans="1:10" ht="44.25" customHeight="1">
      <c r="A5" s="9" t="s">
        <v>38</v>
      </c>
      <c r="B5" s="32">
        <v>6.5</v>
      </c>
      <c r="C5" s="18">
        <v>342.8</v>
      </c>
      <c r="D5" s="18">
        <v>1229.5</v>
      </c>
      <c r="E5" s="18">
        <v>385</v>
      </c>
      <c r="F5" s="18">
        <f>E5/D5*100</f>
        <v>31.313542090280599</v>
      </c>
      <c r="G5" s="18">
        <f>E5/C5*100</f>
        <v>112.31038506417737</v>
      </c>
    </row>
    <row r="6" spans="1:10" ht="42.75" customHeight="1">
      <c r="A6" s="2" t="s">
        <v>39</v>
      </c>
      <c r="B6" s="32">
        <v>3.8</v>
      </c>
      <c r="C6" s="52" t="s">
        <v>73</v>
      </c>
      <c r="D6" s="18">
        <v>1406.5</v>
      </c>
      <c r="E6" s="18">
        <v>293.3</v>
      </c>
      <c r="F6" s="18">
        <f>E6/D6*100</f>
        <v>20.853181656594383</v>
      </c>
      <c r="G6" s="26" t="s">
        <v>73</v>
      </c>
      <c r="J6" s="4" t="s">
        <v>43</v>
      </c>
    </row>
    <row r="10" spans="1:10">
      <c r="A10" s="53" t="s">
        <v>41</v>
      </c>
      <c r="B10" s="53"/>
      <c r="C10" s="53"/>
      <c r="D10" s="53"/>
      <c r="E10" s="53"/>
      <c r="F10" s="53"/>
      <c r="G10" s="53"/>
    </row>
  </sheetData>
  <mergeCells count="2">
    <mergeCell ref="A2:G2"/>
    <mergeCell ref="A10:G10"/>
  </mergeCells>
  <pageMargins left="0.7" right="0.7" top="0.75" bottom="0.75" header="0.3" footer="0.3"/>
  <pageSetup paperSize="9" scale="7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G12"/>
  <sheetViews>
    <sheetView tabSelected="1" workbookViewId="0">
      <selection activeCell="A2" sqref="A2:F12"/>
    </sheetView>
  </sheetViews>
  <sheetFormatPr defaultRowHeight="15"/>
  <cols>
    <col min="1" max="1" width="36" style="4" customWidth="1"/>
    <col min="2" max="2" width="16.85546875" style="4" customWidth="1"/>
    <col min="3" max="3" width="17.42578125" style="4" customWidth="1"/>
    <col min="4" max="4" width="14.5703125" style="4" customWidth="1"/>
    <col min="5" max="5" width="14.28515625" style="4" customWidth="1"/>
    <col min="6" max="6" width="18" style="4" customWidth="1"/>
    <col min="7" max="16384" width="9.140625" style="4"/>
  </cols>
  <sheetData>
    <row r="2" spans="1:7" ht="96" customHeight="1">
      <c r="A2" s="54" t="s">
        <v>90</v>
      </c>
      <c r="B2" s="53"/>
      <c r="C2" s="53"/>
      <c r="D2" s="53"/>
      <c r="E2" s="53"/>
      <c r="F2" s="53"/>
    </row>
    <row r="3" spans="1:7">
      <c r="F3" s="5"/>
    </row>
    <row r="4" spans="1:7" ht="66.75" customHeight="1">
      <c r="A4" s="3" t="s">
        <v>69</v>
      </c>
      <c r="B4" s="38" t="s">
        <v>91</v>
      </c>
      <c r="C4" s="38" t="s">
        <v>86</v>
      </c>
      <c r="D4" s="38" t="s">
        <v>92</v>
      </c>
      <c r="E4" s="38" t="s">
        <v>93</v>
      </c>
      <c r="F4" s="38" t="s">
        <v>89</v>
      </c>
    </row>
    <row r="5" spans="1:7" s="36" customFormat="1" ht="66.75" customHeight="1">
      <c r="A5" s="39" t="s">
        <v>94</v>
      </c>
      <c r="B5" s="34">
        <v>0</v>
      </c>
      <c r="C5" s="34">
        <v>2</v>
      </c>
      <c r="D5" s="34">
        <v>0</v>
      </c>
      <c r="E5" s="44">
        <f>D5/C5*100</f>
        <v>0</v>
      </c>
      <c r="F5" s="44">
        <v>0</v>
      </c>
    </row>
    <row r="6" spans="1:7" ht="54.75" customHeight="1">
      <c r="A6" s="40" t="s">
        <v>71</v>
      </c>
      <c r="B6" s="44">
        <v>50.3</v>
      </c>
      <c r="C6" s="44">
        <v>471.2</v>
      </c>
      <c r="D6" s="44">
        <v>179.2</v>
      </c>
      <c r="E6" s="44">
        <f>D6/C6*100</f>
        <v>38.030560271646856</v>
      </c>
      <c r="F6" s="44" t="s">
        <v>98</v>
      </c>
    </row>
    <row r="7" spans="1:7" ht="54" customHeight="1">
      <c r="A7" s="22" t="s">
        <v>72</v>
      </c>
      <c r="B7" s="44">
        <v>140.4</v>
      </c>
      <c r="C7" s="44">
        <v>1348.1</v>
      </c>
      <c r="D7" s="44">
        <v>138.6</v>
      </c>
      <c r="E7" s="44">
        <f t="shared" ref="E7:E8" si="0">D7/C7*100</f>
        <v>10.281136414212595</v>
      </c>
      <c r="F7" s="44">
        <f t="shared" ref="F7:F8" si="1">D7/B7*100</f>
        <v>98.717948717948715</v>
      </c>
      <c r="G7" s="42"/>
    </row>
    <row r="8" spans="1:7" ht="27" customHeight="1">
      <c r="A8" s="19" t="s">
        <v>70</v>
      </c>
      <c r="B8" s="43">
        <f>B6+B7+B5</f>
        <v>190.7</v>
      </c>
      <c r="C8" s="43">
        <f t="shared" ref="C8:D8" si="2">C6+C7+C5</f>
        <v>1821.3</v>
      </c>
      <c r="D8" s="43">
        <f t="shared" si="2"/>
        <v>317.79999999999995</v>
      </c>
      <c r="E8" s="44">
        <f t="shared" si="0"/>
        <v>17.449074836655136</v>
      </c>
      <c r="F8" s="44">
        <f t="shared" si="1"/>
        <v>166.64918720503408</v>
      </c>
      <c r="G8" s="42"/>
    </row>
    <row r="12" spans="1:7">
      <c r="A12" s="53" t="s">
        <v>41</v>
      </c>
      <c r="B12" s="53"/>
      <c r="C12" s="53"/>
      <c r="D12" s="53"/>
      <c r="E12" s="53"/>
      <c r="F12" s="53"/>
    </row>
  </sheetData>
  <mergeCells count="2">
    <mergeCell ref="A2:F2"/>
    <mergeCell ref="A12:F12"/>
  </mergeCells>
  <pageMargins left="0.7" right="0.7" top="0.75" bottom="0.75" header="0.3" footer="0.3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таблица 1</vt:lpstr>
      <vt:lpstr>таблица 2</vt:lpstr>
      <vt:lpstr>таблица 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radaeva</dc:creator>
  <cp:lastModifiedBy>radaeva</cp:lastModifiedBy>
  <cp:lastPrinted>2020-04-27T13:58:23Z</cp:lastPrinted>
  <dcterms:created xsi:type="dcterms:W3CDTF">2017-04-17T10:25:39Z</dcterms:created>
  <dcterms:modified xsi:type="dcterms:W3CDTF">2020-04-27T13:58:49Z</dcterms:modified>
</cp:coreProperties>
</file>