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25" yWindow="-120" windowWidth="13680" windowHeight="12750"/>
  </bookViews>
  <sheets>
    <sheet name="таблица 1" sheetId="1" r:id="rId1"/>
    <sheet name="таблица 2" sheetId="2" r:id="rId2"/>
    <sheet name="таблица 3" sheetId="3" r:id="rId3"/>
  </sheets>
  <definedNames>
    <definedName name="_xlnm.Print_Area" localSheetId="2">'таблица 3'!$A$1:$F$13</definedName>
  </definedNames>
  <calcPr calcId="124519"/>
</workbook>
</file>

<file path=xl/calcChain.xml><?xml version="1.0" encoding="utf-8"?>
<calcChain xmlns="http://schemas.openxmlformats.org/spreadsheetml/2006/main">
  <c r="E8" i="3"/>
  <c r="F8"/>
  <c r="F7"/>
  <c r="F9"/>
  <c r="G37" i="1"/>
  <c r="G38"/>
  <c r="G39"/>
  <c r="G42"/>
  <c r="G43"/>
  <c r="G44"/>
  <c r="G45"/>
  <c r="G46"/>
  <c r="F33"/>
  <c r="F34"/>
  <c r="F35"/>
  <c r="F36"/>
  <c r="F37"/>
  <c r="F38"/>
  <c r="F39"/>
  <c r="F40"/>
  <c r="F41"/>
  <c r="F42"/>
  <c r="F45"/>
  <c r="F46"/>
  <c r="G8"/>
  <c r="G9"/>
  <c r="G10"/>
  <c r="G11"/>
  <c r="G12"/>
  <c r="G13"/>
  <c r="G14"/>
  <c r="G15"/>
  <c r="G16"/>
  <c r="G17"/>
  <c r="G18"/>
  <c r="G20"/>
  <c r="G21"/>
  <c r="F8"/>
  <c r="F9"/>
  <c r="F10"/>
  <c r="F11"/>
  <c r="F12"/>
  <c r="F13"/>
  <c r="F14"/>
  <c r="F15"/>
  <c r="F17"/>
  <c r="F18"/>
  <c r="F19"/>
  <c r="F20"/>
  <c r="F21"/>
  <c r="F22"/>
  <c r="F23"/>
  <c r="F24"/>
  <c r="F25"/>
  <c r="F26"/>
  <c r="C23"/>
  <c r="E23" l="1"/>
  <c r="D23"/>
  <c r="D19" s="1"/>
  <c r="E20"/>
  <c r="D7"/>
  <c r="E7"/>
  <c r="D13"/>
  <c r="E13"/>
  <c r="C13"/>
  <c r="C7" s="1"/>
  <c r="C8"/>
  <c r="E8"/>
  <c r="E19" l="1"/>
  <c r="F6" i="3" l="1"/>
  <c r="G27" i="1"/>
  <c r="G28"/>
  <c r="G32"/>
  <c r="F27"/>
  <c r="F28"/>
  <c r="F32"/>
  <c r="E25"/>
  <c r="E50"/>
  <c r="D45"/>
  <c r="C40"/>
  <c r="E40"/>
  <c r="D40"/>
  <c r="C25"/>
  <c r="C20"/>
  <c r="C11"/>
  <c r="D8"/>
  <c r="D25"/>
  <c r="D20"/>
  <c r="E11"/>
  <c r="D11"/>
  <c r="E7" i="3" l="1"/>
  <c r="E5"/>
  <c r="F7" i="1" l="1"/>
  <c r="B9" i="3"/>
  <c r="C50" i="1"/>
  <c r="C48" s="1"/>
  <c r="C45"/>
  <c r="C43"/>
  <c r="C37"/>
  <c r="C35"/>
  <c r="C31"/>
  <c r="C19"/>
  <c r="C9" i="3"/>
  <c r="D9"/>
  <c r="E35" i="1"/>
  <c r="D43"/>
  <c r="E43"/>
  <c r="E45"/>
  <c r="D37"/>
  <c r="E37"/>
  <c r="D35"/>
  <c r="D31"/>
  <c r="E31"/>
  <c r="G31" l="1"/>
  <c r="D5"/>
  <c r="C5"/>
  <c r="G7"/>
  <c r="F31"/>
  <c r="E5"/>
  <c r="C29"/>
  <c r="D29"/>
  <c r="E29"/>
  <c r="G29" l="1"/>
  <c r="G5"/>
  <c r="F29"/>
  <c r="C47"/>
  <c r="F5"/>
  <c r="E9" i="3" l="1"/>
  <c r="E6"/>
  <c r="G6" i="2" l="1"/>
  <c r="D50" i="1" l="1"/>
  <c r="D48" s="1"/>
  <c r="E48"/>
  <c r="D47"/>
  <c r="G5" i="2"/>
  <c r="F6"/>
  <c r="F5"/>
  <c r="E47" i="1" l="1"/>
</calcChain>
</file>

<file path=xl/sharedStrings.xml><?xml version="1.0" encoding="utf-8"?>
<sst xmlns="http://schemas.openxmlformats.org/spreadsheetml/2006/main" count="125" uniqueCount="113">
  <si>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</si>
  <si>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</si>
  <si>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</si>
  <si>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</si>
  <si>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</si>
  <si>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</si>
  <si>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</si>
  <si>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</si>
  <si>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</si>
  <si>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</si>
  <si>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</si>
  <si>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</si>
  <si>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</si>
  <si>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</si>
  <si>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</si>
  <si>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</si>
  <si>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</si>
  <si>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</si>
  <si>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</si>
  <si>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</si>
  <si>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</si>
  <si>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</si>
  <si>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</si>
  <si>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</si>
  <si>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</si>
  <si>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</si>
  <si>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</si>
  <si>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</si>
  <si>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</si>
  <si>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</si>
  <si>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</si>
  <si>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</si>
  <si>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</si>
  <si>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</si>
  <si>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</si>
  <si>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</si>
  <si>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</si>
  <si>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</si>
  <si>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</si>
  <si>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</si>
  <si>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</si>
  <si>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</si>
  <si>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</si>
  <si>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</si>
  <si>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</si>
  <si>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</si>
  <si>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</si>
  <si>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</si>
  <si>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</si>
  <si>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</si>
  <si>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</si>
  <si>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</si>
  <si>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</si>
  <si>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</si>
  <si>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</si>
  <si>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</si>
  <si>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</si>
  <si>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</si>
  <si>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</si>
  <si>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</si>
  <si>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</si>
  <si>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</si>
  <si>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</si>
  <si>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</si>
  <si>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</si>
  <si>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</si>
  <si>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</si>
  <si>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</si>
  <si>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</si>
  <si>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</si>
  <si>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</si>
  <si>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</si>
  <si>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</si>
  <si>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</si>
  <si>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</si>
  <si>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</si>
  <si>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</si>
  <si>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</si>
  <si>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</si>
  <si>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</si>
  <si>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</si>
  <si>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</si>
  <si>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</si>
  <si>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</si>
  <si>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</si>
  <si>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</si>
  <si>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</si>
  <si>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</si>
  <si>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</si>
  <si>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</si>
  <si>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                    Г.В. Куликова</t>
  </si>
  <si>
    <t>Врио начальника финансового управления                                                                          Г.В. Куликова</t>
  </si>
  <si>
    <t>Врио начальника финансового управления                                                             Г.В. Куликова</t>
  </si>
  <si>
    <t xml:space="preserve">  </t>
  </si>
  <si>
    <t>00 0502 0000000000 000</t>
  </si>
  <si>
    <t>Коммунальное хозяйство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</si>
  <si>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июля 2026 г.
</t>
  </si>
  <si>
    <t xml:space="preserve">Сведения об исполнении бюджета Большечечуйского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      
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</si>
  <si>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</si>
  <si>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</si>
  <si>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</si>
  <si>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</si>
  <si>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Прочие неналоговые доходы</t>
  </si>
  <si>
    <t>св. 4-х раз</t>
  </si>
  <si>
    <t>св. 2,2 раза</t>
  </si>
  <si>
    <t>св.2,2 раза</t>
  </si>
  <si>
    <t>св.4,2 раза</t>
  </si>
  <si>
    <t>св.4,8 раза</t>
  </si>
  <si>
    <t>св.2-х раз</t>
  </si>
  <si>
    <t>Исполнено на 1 июля 2025 г. (тыс.руб.)</t>
  </si>
  <si>
    <t>Утвержденные бюджетные назначения на                        1 июля 2026 г. (тыс.руб.)</t>
  </si>
  <si>
    <t>Исполнено на 1 июля 2026 г. (тыс.руб.)</t>
  </si>
  <si>
    <t>тыс.руб.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</si>
</sst>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</cellStyleXfs>
  <cellXfs count="72">
    <xf numFmtId="0" fontId="0" fillId="0" borderId="0" xfId="0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top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7" fillId="0" borderId="0" xfId="0" applyFont="1"/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1" fontId="16" fillId="5" borderId="1" xfId="0" applyNumberFormat="1" applyFont="1" applyFill="1" applyBorder="1" applyAlignment="1">
      <alignment horizontal="center" vertical="top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top" wrapText="1"/>
    </xf>
    <xf numFmtId="164" fontId="16" fillId="5" borderId="1" xfId="0" applyNumberFormat="1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5" fontId="19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1" fillId="5" borderId="1" xfId="2" applyNumberFormat="1" applyFont="1" applyFill="1" applyBorder="1" applyAlignment="1" applyProtection="1">
      <alignment horizontal="left" vertical="top" wrapText="1"/>
      <protection hidden="1"/>
    </xf>
    <xf numFmtId="1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7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4" fontId="19" fillId="0" borderId="1" xfId="0" applyNumberFormat="1" applyFont="1" applyFill="1" applyBorder="1" applyAlignment="1">
      <alignment horizontal="center" vertical="center" wrapText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6" fontId="21" fillId="5" borderId="1" xfId="0" applyNumberFormat="1" applyFont="1" applyFill="1" applyBorder="1" applyAlignment="1" applyProtection="1">
      <alignment vertical="top" wrapText="1"/>
      <protection hidden="1"/>
    </xf>
    <xf numFmtId="164" fontId="19" fillId="6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158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2 5 2" xfId="157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>
      <selection activeCell="C4" sqref="C4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3.28515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2"/>
      <c r="B1" s="2"/>
      <c r="C1" s="2"/>
      <c r="D1" s="2"/>
      <c r="E1" s="2"/>
      <c r="F1" s="2"/>
      <c r="G1" s="2"/>
    </row>
    <row r="2" spans="1:8" ht="58.5" customHeight="1">
      <c r="A2" s="68" t="s">
        <v>97</v>
      </c>
      <c r="B2" s="69"/>
      <c r="C2" s="69"/>
      <c r="D2" s="69"/>
      <c r="E2" s="69"/>
      <c r="F2" s="69"/>
      <c r="G2" s="69"/>
    </row>
    <row r="3" spans="1:8">
      <c r="A3" s="13"/>
      <c r="B3" s="13"/>
      <c r="C3" s="13"/>
      <c r="D3" s="13"/>
      <c r="E3" s="13"/>
      <c r="F3" s="13"/>
      <c r="G3" s="14" t="s">
        <v>38</v>
      </c>
    </row>
    <row r="4" spans="1:8" ht="68.25" customHeight="1">
      <c r="A4" s="11" t="s">
        <v>0</v>
      </c>
      <c r="B4" s="11" t="s">
        <v>1</v>
      </c>
      <c r="C4" s="11" t="s">
        <v>98</v>
      </c>
      <c r="D4" s="11" t="s">
        <v>99</v>
      </c>
      <c r="E4" s="11" t="s">
        <v>100</v>
      </c>
      <c r="F4" s="12" t="s">
        <v>88</v>
      </c>
      <c r="G4" s="12" t="s">
        <v>89</v>
      </c>
    </row>
    <row r="5" spans="1:8" ht="16.5" customHeight="1">
      <c r="A5" s="41" t="s">
        <v>2</v>
      </c>
      <c r="B5" s="42"/>
      <c r="C5" s="43">
        <f t="shared" ref="C5:E5" si="0">C7+C19</f>
        <v>3928.7</v>
      </c>
      <c r="D5" s="43">
        <f t="shared" si="0"/>
        <v>15116.4</v>
      </c>
      <c r="E5" s="43">
        <f t="shared" si="0"/>
        <v>6610</v>
      </c>
      <c r="F5" s="44">
        <f>E5/D5*100</f>
        <v>43.727342488952395</v>
      </c>
      <c r="G5" s="44">
        <f t="shared" ref="G5:G21" si="1">E5/C5*100</f>
        <v>168.24903912235601</v>
      </c>
    </row>
    <row r="6" spans="1:8" ht="18.75" customHeight="1">
      <c r="A6" s="16" t="s">
        <v>3</v>
      </c>
      <c r="B6" s="17"/>
      <c r="C6" s="29"/>
      <c r="D6" s="29"/>
      <c r="E6" s="29"/>
      <c r="F6" s="15"/>
      <c r="G6" s="37"/>
    </row>
    <row r="7" spans="1:8" ht="15.75" customHeight="1">
      <c r="A7" s="48" t="s">
        <v>39</v>
      </c>
      <c r="B7" s="49">
        <v>1E+16</v>
      </c>
      <c r="C7" s="50">
        <f>C8+C10+C11+C13+C18+C16+C17</f>
        <v>2949.5</v>
      </c>
      <c r="D7" s="50">
        <f t="shared" ref="D7:E7" si="2">D8+D10+D11+D13+D18+D16+D17</f>
        <v>6991</v>
      </c>
      <c r="E7" s="50">
        <f t="shared" si="2"/>
        <v>2630.2000000000003</v>
      </c>
      <c r="F7" s="51">
        <f t="shared" ref="F7:F46" si="3">E7/D7*100</f>
        <v>37.622657702760698</v>
      </c>
      <c r="G7" s="51">
        <f t="shared" si="1"/>
        <v>89.174436345143249</v>
      </c>
    </row>
    <row r="8" spans="1:8" ht="19.5" customHeight="1">
      <c r="A8" s="30" t="s">
        <v>40</v>
      </c>
      <c r="B8" s="19">
        <v>1.01E+16</v>
      </c>
      <c r="C8" s="29">
        <f>C9</f>
        <v>153.30000000000001</v>
      </c>
      <c r="D8" s="29">
        <f>D9</f>
        <v>556.4</v>
      </c>
      <c r="E8" s="29">
        <f>E9</f>
        <v>242</v>
      </c>
      <c r="F8" s="66">
        <f t="shared" si="3"/>
        <v>43.493889288281814</v>
      </c>
      <c r="G8" s="66">
        <f t="shared" si="1"/>
        <v>157.86040443574689</v>
      </c>
    </row>
    <row r="9" spans="1:8" ht="17.25" customHeight="1">
      <c r="A9" s="30" t="s">
        <v>41</v>
      </c>
      <c r="B9" s="20" t="s">
        <v>42</v>
      </c>
      <c r="C9" s="29">
        <v>153.30000000000001</v>
      </c>
      <c r="D9" s="29">
        <v>556.4</v>
      </c>
      <c r="E9" s="29">
        <v>242</v>
      </c>
      <c r="F9" s="66">
        <f t="shared" si="3"/>
        <v>43.493889288281814</v>
      </c>
      <c r="G9" s="66">
        <f t="shared" si="1"/>
        <v>157.86040443574689</v>
      </c>
    </row>
    <row r="10" spans="1:8" ht="55.5" customHeight="1">
      <c r="A10" s="48" t="s">
        <v>75</v>
      </c>
      <c r="B10" s="49">
        <v>1.03E+16</v>
      </c>
      <c r="C10" s="50">
        <v>437.1</v>
      </c>
      <c r="D10" s="50">
        <v>1120.5999999999999</v>
      </c>
      <c r="E10" s="50">
        <v>531.70000000000005</v>
      </c>
      <c r="F10" s="51">
        <f t="shared" si="3"/>
        <v>47.447795823665899</v>
      </c>
      <c r="G10" s="51">
        <f t="shared" si="1"/>
        <v>121.64264470372912</v>
      </c>
    </row>
    <row r="11" spans="1:8" ht="17.25" customHeight="1">
      <c r="A11" s="48" t="s">
        <v>43</v>
      </c>
      <c r="B11" s="49">
        <v>1.05E+16</v>
      </c>
      <c r="C11" s="50">
        <f>C12</f>
        <v>2162.5</v>
      </c>
      <c r="D11" s="50">
        <f>D12</f>
        <v>2222.5</v>
      </c>
      <c r="E11" s="50">
        <f>E12</f>
        <v>1547.8</v>
      </c>
      <c r="F11" s="51">
        <f t="shared" si="3"/>
        <v>69.642294713160851</v>
      </c>
      <c r="G11" s="51">
        <f t="shared" si="1"/>
        <v>71.574566473988426</v>
      </c>
    </row>
    <row r="12" spans="1:8" ht="27" customHeight="1">
      <c r="A12" s="30" t="s">
        <v>44</v>
      </c>
      <c r="B12" s="20" t="s">
        <v>45</v>
      </c>
      <c r="C12" s="29">
        <v>2162.5</v>
      </c>
      <c r="D12" s="29">
        <v>2222.5</v>
      </c>
      <c r="E12" s="29">
        <v>1547.8</v>
      </c>
      <c r="F12" s="66">
        <f t="shared" si="3"/>
        <v>69.642294713160851</v>
      </c>
      <c r="G12" s="66">
        <f t="shared" si="1"/>
        <v>71.574566473988426</v>
      </c>
    </row>
    <row r="13" spans="1:8" ht="18.75" customHeight="1">
      <c r="A13" s="48" t="s">
        <v>46</v>
      </c>
      <c r="B13" s="49">
        <v>1.06E+16</v>
      </c>
      <c r="C13" s="50">
        <f>C14+C15</f>
        <v>96.4</v>
      </c>
      <c r="D13" s="50">
        <f t="shared" ref="D13:E13" si="4">D14+D15</f>
        <v>2905</v>
      </c>
      <c r="E13" s="50">
        <f t="shared" si="4"/>
        <v>138.30000000000001</v>
      </c>
      <c r="F13" s="51">
        <f t="shared" si="3"/>
        <v>4.7607573149741826</v>
      </c>
      <c r="G13" s="51">
        <f t="shared" si="1"/>
        <v>143.46473029045643</v>
      </c>
      <c r="H13" s="10"/>
    </row>
    <row r="14" spans="1:8" ht="26.25" customHeight="1">
      <c r="A14" s="30" t="s">
        <v>47</v>
      </c>
      <c r="B14" s="20" t="s">
        <v>48</v>
      </c>
      <c r="C14" s="29">
        <v>22.4</v>
      </c>
      <c r="D14" s="29">
        <v>374</v>
      </c>
      <c r="E14" s="29">
        <v>16</v>
      </c>
      <c r="F14" s="66">
        <f t="shared" si="3"/>
        <v>4.2780748663101598</v>
      </c>
      <c r="G14" s="66">
        <f t="shared" si="1"/>
        <v>71.428571428571431</v>
      </c>
    </row>
    <row r="15" spans="1:8" ht="17.25" customHeight="1">
      <c r="A15" s="30" t="s">
        <v>49</v>
      </c>
      <c r="B15" s="20" t="s">
        <v>50</v>
      </c>
      <c r="C15" s="29">
        <v>74</v>
      </c>
      <c r="D15" s="29">
        <v>2531</v>
      </c>
      <c r="E15" s="29">
        <v>122.3</v>
      </c>
      <c r="F15" s="66">
        <f t="shared" si="3"/>
        <v>4.8320821809561441</v>
      </c>
      <c r="G15" s="66">
        <f t="shared" si="1"/>
        <v>165.27027027027026</v>
      </c>
      <c r="H15" s="10"/>
    </row>
    <row r="16" spans="1:8" ht="15" customHeight="1">
      <c r="A16" s="48" t="s">
        <v>51</v>
      </c>
      <c r="B16" s="49">
        <v>1.08E+16</v>
      </c>
      <c r="C16" s="51">
        <v>0.1</v>
      </c>
      <c r="D16" s="51">
        <v>0</v>
      </c>
      <c r="E16" s="50">
        <v>0.1</v>
      </c>
      <c r="F16" s="51">
        <v>0</v>
      </c>
      <c r="G16" s="51">
        <f t="shared" si="1"/>
        <v>100</v>
      </c>
    </row>
    <row r="17" spans="1:8" ht="25.5" customHeight="1">
      <c r="A17" s="48" t="s">
        <v>62</v>
      </c>
      <c r="B17" s="49">
        <v>1.11E+16</v>
      </c>
      <c r="C17" s="51">
        <v>2.1</v>
      </c>
      <c r="D17" s="50">
        <v>20</v>
      </c>
      <c r="E17" s="51">
        <v>3.8</v>
      </c>
      <c r="F17" s="51">
        <f t="shared" si="3"/>
        <v>19</v>
      </c>
      <c r="G17" s="51">
        <f t="shared" si="1"/>
        <v>180.95238095238093</v>
      </c>
    </row>
    <row r="18" spans="1:8" ht="28.5" customHeight="1">
      <c r="A18" s="48" t="s">
        <v>102</v>
      </c>
      <c r="B18" s="49">
        <v>1.17E+16</v>
      </c>
      <c r="C18" s="51">
        <v>98</v>
      </c>
      <c r="D18" s="50">
        <v>166.5</v>
      </c>
      <c r="E18" s="51">
        <v>166.5</v>
      </c>
      <c r="F18" s="51">
        <f t="shared" si="3"/>
        <v>100</v>
      </c>
      <c r="G18" s="51">
        <f t="shared" si="1"/>
        <v>169.89795918367346</v>
      </c>
    </row>
    <row r="19" spans="1:8" ht="40.5" customHeight="1">
      <c r="A19" s="48" t="s">
        <v>52</v>
      </c>
      <c r="B19" s="52" t="s">
        <v>63</v>
      </c>
      <c r="C19" s="50">
        <f t="shared" ref="C19:E19" si="5">C20+C22+C23+C25</f>
        <v>979.19999999999993</v>
      </c>
      <c r="D19" s="50">
        <f>D20+D22+D23+D25</f>
        <v>8125.4</v>
      </c>
      <c r="E19" s="50">
        <f t="shared" si="5"/>
        <v>3979.7999999999997</v>
      </c>
      <c r="F19" s="51">
        <f t="shared" si="3"/>
        <v>48.979742535752088</v>
      </c>
      <c r="G19" s="51" t="s">
        <v>103</v>
      </c>
      <c r="H19" s="32"/>
    </row>
    <row r="20" spans="1:8" ht="55.5" customHeight="1">
      <c r="A20" s="48" t="s">
        <v>53</v>
      </c>
      <c r="B20" s="52" t="s">
        <v>64</v>
      </c>
      <c r="C20" s="50">
        <f>C21</f>
        <v>22.7</v>
      </c>
      <c r="D20" s="50">
        <f>D21</f>
        <v>45.8</v>
      </c>
      <c r="E20" s="50">
        <f>E21</f>
        <v>22.9</v>
      </c>
      <c r="F20" s="51">
        <f t="shared" si="3"/>
        <v>50</v>
      </c>
      <c r="G20" s="51">
        <f t="shared" si="1"/>
        <v>100.88105726872247</v>
      </c>
    </row>
    <row r="21" spans="1:8" ht="51">
      <c r="A21" s="30" t="s">
        <v>54</v>
      </c>
      <c r="B21" s="20" t="s">
        <v>76</v>
      </c>
      <c r="C21" s="29">
        <v>22.7</v>
      </c>
      <c r="D21" s="29">
        <v>45.8</v>
      </c>
      <c r="E21" s="29">
        <v>22.9</v>
      </c>
      <c r="F21" s="66">
        <f t="shared" si="3"/>
        <v>50</v>
      </c>
      <c r="G21" s="66">
        <f t="shared" si="1"/>
        <v>100.88105726872247</v>
      </c>
    </row>
    <row r="22" spans="1:8" ht="68.25" customHeight="1">
      <c r="A22" s="53" t="s">
        <v>77</v>
      </c>
      <c r="B22" s="54">
        <v>2.02200000000001E+16</v>
      </c>
      <c r="C22" s="51">
        <v>0</v>
      </c>
      <c r="D22" s="50">
        <v>3427.5</v>
      </c>
      <c r="E22" s="51">
        <v>0</v>
      </c>
      <c r="F22" s="51">
        <f t="shared" si="3"/>
        <v>0</v>
      </c>
      <c r="G22" s="51">
        <v>0</v>
      </c>
    </row>
    <row r="23" spans="1:8" ht="51" customHeight="1">
      <c r="A23" s="48" t="s">
        <v>55</v>
      </c>
      <c r="B23" s="52" t="s">
        <v>65</v>
      </c>
      <c r="C23" s="50">
        <f>C24</f>
        <v>43.1</v>
      </c>
      <c r="D23" s="50">
        <f>D24</f>
        <v>227.1</v>
      </c>
      <c r="E23" s="50">
        <f>E24</f>
        <v>94.8</v>
      </c>
      <c r="F23" s="51">
        <f t="shared" si="3"/>
        <v>41.743725231175695</v>
      </c>
      <c r="G23" s="51" t="s">
        <v>104</v>
      </c>
    </row>
    <row r="24" spans="1:8" ht="63.75" customHeight="1">
      <c r="A24" s="30" t="s">
        <v>56</v>
      </c>
      <c r="B24" s="20" t="s">
        <v>66</v>
      </c>
      <c r="C24" s="29">
        <v>43.1</v>
      </c>
      <c r="D24" s="29">
        <v>227.1</v>
      </c>
      <c r="E24" s="29">
        <v>94.8</v>
      </c>
      <c r="F24" s="66">
        <f t="shared" si="3"/>
        <v>41.743725231175695</v>
      </c>
      <c r="G24" s="66" t="s">
        <v>105</v>
      </c>
    </row>
    <row r="25" spans="1:8" ht="27.75" customHeight="1">
      <c r="A25" s="48" t="s">
        <v>57</v>
      </c>
      <c r="B25" s="52" t="s">
        <v>67</v>
      </c>
      <c r="C25" s="50">
        <f>C26</f>
        <v>913.4</v>
      </c>
      <c r="D25" s="50">
        <f>D26</f>
        <v>4425</v>
      </c>
      <c r="E25" s="50">
        <f>E26</f>
        <v>3862.1</v>
      </c>
      <c r="F25" s="51">
        <f t="shared" si="3"/>
        <v>87.279096045197733</v>
      </c>
      <c r="G25" s="51" t="s">
        <v>106</v>
      </c>
      <c r="H25" s="32"/>
    </row>
    <row r="26" spans="1:8" ht="42.75" customHeight="1">
      <c r="A26" s="30" t="s">
        <v>58</v>
      </c>
      <c r="B26" s="20" t="s">
        <v>68</v>
      </c>
      <c r="C26" s="29">
        <v>913.4</v>
      </c>
      <c r="D26" s="29">
        <v>4425</v>
      </c>
      <c r="E26" s="29">
        <v>3862.1</v>
      </c>
      <c r="F26" s="66">
        <f t="shared" si="3"/>
        <v>87.279096045197733</v>
      </c>
      <c r="G26" s="66" t="s">
        <v>106</v>
      </c>
    </row>
    <row r="27" spans="1:8" ht="25.5" hidden="1">
      <c r="A27" s="30" t="s">
        <v>78</v>
      </c>
      <c r="B27" s="20" t="s">
        <v>79</v>
      </c>
      <c r="C27" s="28"/>
      <c r="D27" s="28"/>
      <c r="E27" s="28"/>
      <c r="F27" s="15" t="e">
        <f t="shared" si="3"/>
        <v>#DIV/0!</v>
      </c>
      <c r="G27" s="37" t="e">
        <f t="shared" ref="G27:G46" si="6">E27/C27*100</f>
        <v>#DIV/0!</v>
      </c>
    </row>
    <row r="28" spans="1:8" ht="25.5" hidden="1">
      <c r="A28" s="30" t="s">
        <v>80</v>
      </c>
      <c r="B28" s="20" t="s">
        <v>81</v>
      </c>
      <c r="C28" s="28"/>
      <c r="D28" s="28"/>
      <c r="E28" s="28"/>
      <c r="F28" s="15" t="e">
        <f t="shared" si="3"/>
        <v>#DIV/0!</v>
      </c>
      <c r="G28" s="37" t="e">
        <f t="shared" si="6"/>
        <v>#DIV/0!</v>
      </c>
    </row>
    <row r="29" spans="1:8" ht="19.5" customHeight="1">
      <c r="A29" s="45" t="s">
        <v>4</v>
      </c>
      <c r="B29" s="45"/>
      <c r="C29" s="44">
        <f>C31+C35+C37+C40+C45+C43</f>
        <v>3923.9000000000005</v>
      </c>
      <c r="D29" s="44">
        <f>D31+D35+D37+D40+D45+D43</f>
        <v>15647.7</v>
      </c>
      <c r="E29" s="44">
        <f>E31+E35+E37+E40+E45+E43</f>
        <v>3652.3</v>
      </c>
      <c r="F29" s="44">
        <f t="shared" si="3"/>
        <v>23.340810470548387</v>
      </c>
      <c r="G29" s="44">
        <f t="shared" si="6"/>
        <v>93.078314941767118</v>
      </c>
    </row>
    <row r="30" spans="1:8" ht="15" customHeight="1">
      <c r="A30" s="22" t="s">
        <v>3</v>
      </c>
      <c r="B30" s="23"/>
      <c r="C30" s="15"/>
      <c r="D30" s="15"/>
      <c r="E30" s="15"/>
      <c r="F30" s="15"/>
      <c r="G30" s="37"/>
    </row>
    <row r="31" spans="1:8" ht="18.75" customHeight="1">
      <c r="A31" s="55" t="s">
        <v>5</v>
      </c>
      <c r="B31" s="56" t="s">
        <v>6</v>
      </c>
      <c r="C31" s="57">
        <f t="shared" ref="C31" si="7">C32+C33+C34</f>
        <v>1352.9</v>
      </c>
      <c r="D31" s="57">
        <f t="shared" ref="D31:E31" si="8">D32+D33+D34</f>
        <v>3923.5</v>
      </c>
      <c r="E31" s="57">
        <f t="shared" si="8"/>
        <v>1525.6</v>
      </c>
      <c r="F31" s="51">
        <f t="shared" si="3"/>
        <v>38.883649802472284</v>
      </c>
      <c r="G31" s="51">
        <f t="shared" si="6"/>
        <v>112.76517111390345</v>
      </c>
    </row>
    <row r="32" spans="1:8" ht="52.5" customHeight="1">
      <c r="A32" s="22" t="s">
        <v>7</v>
      </c>
      <c r="B32" s="25" t="s">
        <v>8</v>
      </c>
      <c r="C32" s="18">
        <v>1349.7</v>
      </c>
      <c r="D32" s="18">
        <v>3899.5</v>
      </c>
      <c r="E32" s="18">
        <v>1510.1</v>
      </c>
      <c r="F32" s="37">
        <f t="shared" si="3"/>
        <v>38.72547762533658</v>
      </c>
      <c r="G32" s="37">
        <f t="shared" si="6"/>
        <v>111.88412239756983</v>
      </c>
    </row>
    <row r="33" spans="1:8" ht="18" customHeight="1">
      <c r="A33" s="16" t="s">
        <v>72</v>
      </c>
      <c r="B33" s="24" t="s">
        <v>73</v>
      </c>
      <c r="C33" s="18">
        <v>0</v>
      </c>
      <c r="D33" s="18">
        <v>5</v>
      </c>
      <c r="E33" s="18">
        <v>0</v>
      </c>
      <c r="F33" s="37">
        <f t="shared" si="3"/>
        <v>0</v>
      </c>
      <c r="G33" s="37">
        <v>0</v>
      </c>
    </row>
    <row r="34" spans="1:8" ht="27" customHeight="1">
      <c r="A34" s="22" t="s">
        <v>9</v>
      </c>
      <c r="B34" s="24" t="s">
        <v>10</v>
      </c>
      <c r="C34" s="18">
        <v>3.2</v>
      </c>
      <c r="D34" s="18">
        <v>19</v>
      </c>
      <c r="E34" s="18">
        <v>15.5</v>
      </c>
      <c r="F34" s="37">
        <f t="shared" si="3"/>
        <v>81.578947368421055</v>
      </c>
      <c r="G34" s="37" t="s">
        <v>107</v>
      </c>
    </row>
    <row r="35" spans="1:8" ht="18" customHeight="1">
      <c r="A35" s="55" t="s">
        <v>11</v>
      </c>
      <c r="B35" s="56" t="s">
        <v>12</v>
      </c>
      <c r="C35" s="51">
        <f t="shared" ref="C35:E35" si="9">C36</f>
        <v>43.1</v>
      </c>
      <c r="D35" s="51">
        <f t="shared" si="9"/>
        <v>227.1</v>
      </c>
      <c r="E35" s="51">
        <f t="shared" si="9"/>
        <v>94.8</v>
      </c>
      <c r="F35" s="37">
        <f t="shared" si="3"/>
        <v>41.743725231175695</v>
      </c>
      <c r="G35" s="37" t="s">
        <v>105</v>
      </c>
    </row>
    <row r="36" spans="1:8" ht="28.5" customHeight="1">
      <c r="A36" s="22" t="s">
        <v>13</v>
      </c>
      <c r="B36" s="24" t="s">
        <v>14</v>
      </c>
      <c r="C36" s="18">
        <v>43.1</v>
      </c>
      <c r="D36" s="18">
        <v>227.1</v>
      </c>
      <c r="E36" s="18">
        <v>94.8</v>
      </c>
      <c r="F36" s="37">
        <f t="shared" si="3"/>
        <v>41.743725231175695</v>
      </c>
      <c r="G36" s="37" t="s">
        <v>105</v>
      </c>
    </row>
    <row r="37" spans="1:8" ht="18" customHeight="1">
      <c r="A37" s="55" t="s">
        <v>15</v>
      </c>
      <c r="B37" s="56" t="s">
        <v>16</v>
      </c>
      <c r="C37" s="51">
        <f t="shared" ref="C37" si="10">C38+C39</f>
        <v>899.80000000000007</v>
      </c>
      <c r="D37" s="51">
        <f t="shared" ref="D37:E37" si="11">D38+D39</f>
        <v>3359.4</v>
      </c>
      <c r="E37" s="51">
        <f t="shared" si="11"/>
        <v>223</v>
      </c>
      <c r="F37" s="37">
        <f t="shared" si="3"/>
        <v>6.6380901351431802</v>
      </c>
      <c r="G37" s="37">
        <f t="shared" si="6"/>
        <v>24.783285174483215</v>
      </c>
      <c r="H37" s="10"/>
    </row>
    <row r="38" spans="1:8" ht="28.5" customHeight="1">
      <c r="A38" s="22" t="s">
        <v>17</v>
      </c>
      <c r="B38" s="24" t="s">
        <v>18</v>
      </c>
      <c r="C38" s="18">
        <v>844.1</v>
      </c>
      <c r="D38" s="18">
        <v>3339.4</v>
      </c>
      <c r="E38" s="18">
        <v>203</v>
      </c>
      <c r="F38" s="37">
        <f t="shared" si="3"/>
        <v>6.0789363358687192</v>
      </c>
      <c r="G38" s="37">
        <f t="shared" si="6"/>
        <v>24.049283260277218</v>
      </c>
    </row>
    <row r="39" spans="1:8" ht="28.5" customHeight="1">
      <c r="A39" s="26" t="s">
        <v>69</v>
      </c>
      <c r="B39" s="24" t="s">
        <v>70</v>
      </c>
      <c r="C39" s="18">
        <v>55.7</v>
      </c>
      <c r="D39" s="18">
        <v>20</v>
      </c>
      <c r="E39" s="18">
        <v>20</v>
      </c>
      <c r="F39" s="37">
        <f t="shared" si="3"/>
        <v>100</v>
      </c>
      <c r="G39" s="37">
        <f t="shared" si="6"/>
        <v>35.906642728904849</v>
      </c>
    </row>
    <row r="40" spans="1:8" ht="28.5" customHeight="1">
      <c r="A40" s="55" t="s">
        <v>19</v>
      </c>
      <c r="B40" s="56" t="s">
        <v>20</v>
      </c>
      <c r="C40" s="51">
        <f>C42+C41</f>
        <v>364.8</v>
      </c>
      <c r="D40" s="51">
        <f>D42+D41</f>
        <v>5896.1</v>
      </c>
      <c r="E40" s="51">
        <f>E42+E41</f>
        <v>752.2</v>
      </c>
      <c r="F40" s="37">
        <f t="shared" si="3"/>
        <v>12.757585522633605</v>
      </c>
      <c r="G40" s="37" t="s">
        <v>108</v>
      </c>
    </row>
    <row r="41" spans="1:8" s="35" customFormat="1" ht="18.75" customHeight="1">
      <c r="A41" s="38" t="s">
        <v>95</v>
      </c>
      <c r="B41" s="39" t="s">
        <v>94</v>
      </c>
      <c r="C41" s="37">
        <v>0</v>
      </c>
      <c r="D41" s="37">
        <v>5303</v>
      </c>
      <c r="E41" s="37">
        <v>368.8</v>
      </c>
      <c r="F41" s="37">
        <f t="shared" si="3"/>
        <v>6.9545540260230059</v>
      </c>
      <c r="G41" s="37">
        <v>0</v>
      </c>
    </row>
    <row r="42" spans="1:8" ht="17.25" customHeight="1">
      <c r="A42" s="22" t="s">
        <v>21</v>
      </c>
      <c r="B42" s="24" t="s">
        <v>22</v>
      </c>
      <c r="C42" s="18">
        <v>364.8</v>
      </c>
      <c r="D42" s="18">
        <v>593.1</v>
      </c>
      <c r="E42" s="18">
        <v>383.4</v>
      </c>
      <c r="F42" s="37">
        <f t="shared" si="3"/>
        <v>64.643399089529581</v>
      </c>
      <c r="G42" s="37">
        <f t="shared" si="6"/>
        <v>105.0986842105263</v>
      </c>
    </row>
    <row r="43" spans="1:8" ht="16.5" customHeight="1">
      <c r="A43" s="65" t="s">
        <v>82</v>
      </c>
      <c r="B43" s="56" t="s">
        <v>84</v>
      </c>
      <c r="C43" s="51">
        <f>C44</f>
        <v>4.5</v>
      </c>
      <c r="D43" s="51">
        <f>D44</f>
        <v>0</v>
      </c>
      <c r="E43" s="51">
        <f>E44</f>
        <v>0</v>
      </c>
      <c r="F43" s="37">
        <v>0</v>
      </c>
      <c r="G43" s="37">
        <f t="shared" si="6"/>
        <v>0</v>
      </c>
    </row>
    <row r="44" spans="1:8" ht="40.5" customHeight="1">
      <c r="A44" s="31" t="s">
        <v>83</v>
      </c>
      <c r="B44" s="24" t="s">
        <v>85</v>
      </c>
      <c r="C44" s="18">
        <v>4.5</v>
      </c>
      <c r="D44" s="18">
        <v>0</v>
      </c>
      <c r="E44" s="18">
        <v>0</v>
      </c>
      <c r="F44" s="37">
        <v>0</v>
      </c>
      <c r="G44" s="37">
        <f t="shared" si="6"/>
        <v>0</v>
      </c>
    </row>
    <row r="45" spans="1:8" ht="19.5" customHeight="1">
      <c r="A45" s="55" t="s">
        <v>74</v>
      </c>
      <c r="B45" s="56" t="s">
        <v>23</v>
      </c>
      <c r="C45" s="51">
        <f t="shared" ref="C45:E45" si="12">C46</f>
        <v>1258.8</v>
      </c>
      <c r="D45" s="51">
        <f>D46</f>
        <v>2241.6</v>
      </c>
      <c r="E45" s="51">
        <f t="shared" si="12"/>
        <v>1056.7</v>
      </c>
      <c r="F45" s="37">
        <f t="shared" si="3"/>
        <v>47.140435403283369</v>
      </c>
      <c r="G45" s="37">
        <f t="shared" si="6"/>
        <v>83.945027009850662</v>
      </c>
    </row>
    <row r="46" spans="1:8" ht="18.75" customHeight="1">
      <c r="A46" s="22" t="s">
        <v>24</v>
      </c>
      <c r="B46" s="24" t="s">
        <v>25</v>
      </c>
      <c r="C46" s="18">
        <v>1258.8</v>
      </c>
      <c r="D46" s="18">
        <v>2241.6</v>
      </c>
      <c r="E46" s="18">
        <v>1056.7</v>
      </c>
      <c r="F46" s="37">
        <f t="shared" si="3"/>
        <v>47.140435403283369</v>
      </c>
      <c r="G46" s="37">
        <f t="shared" si="6"/>
        <v>83.945027009850662</v>
      </c>
    </row>
    <row r="47" spans="1:8" ht="30" customHeight="1">
      <c r="A47" s="21" t="s">
        <v>26</v>
      </c>
      <c r="B47" s="21"/>
      <c r="C47" s="15">
        <f>C5-C29</f>
        <v>4.7999999999992724</v>
      </c>
      <c r="D47" s="15">
        <f>D5-D29</f>
        <v>-531.30000000000109</v>
      </c>
      <c r="E47" s="15">
        <f>E5-E29</f>
        <v>2957.7</v>
      </c>
      <c r="F47" s="15"/>
      <c r="G47" s="15"/>
    </row>
    <row r="48" spans="1:8" ht="30" customHeight="1">
      <c r="A48" s="45" t="s">
        <v>27</v>
      </c>
      <c r="B48" s="45"/>
      <c r="C48" s="46">
        <f t="shared" ref="C48" si="13">C50</f>
        <v>-4.7999999999997272</v>
      </c>
      <c r="D48" s="46">
        <f>D50</f>
        <v>531.30000000000109</v>
      </c>
      <c r="E48" s="46">
        <f t="shared" ref="E48" si="14">E50</f>
        <v>-2957.7</v>
      </c>
      <c r="F48" s="47"/>
      <c r="G48" s="44"/>
    </row>
    <row r="49" spans="1:7" ht="18.75" customHeight="1">
      <c r="A49" s="22" t="s">
        <v>3</v>
      </c>
      <c r="B49" s="22"/>
      <c r="C49" s="27"/>
      <c r="D49" s="27"/>
      <c r="E49" s="27"/>
      <c r="F49" s="33"/>
      <c r="G49" s="33"/>
    </row>
    <row r="50" spans="1:7" ht="27" customHeight="1">
      <c r="A50" s="22" t="s">
        <v>28</v>
      </c>
      <c r="B50" s="24" t="s">
        <v>29</v>
      </c>
      <c r="C50" s="27">
        <f t="shared" ref="C50" si="15">C51+C52</f>
        <v>-4.7999999999997272</v>
      </c>
      <c r="D50" s="27">
        <f t="shared" ref="D50" si="16">D51+D52</f>
        <v>531.30000000000109</v>
      </c>
      <c r="E50" s="27">
        <f>E51+E52</f>
        <v>-2957.7</v>
      </c>
      <c r="F50" s="33"/>
      <c r="G50" s="33"/>
    </row>
    <row r="51" spans="1:7" ht="28.5" customHeight="1">
      <c r="A51" s="22" t="s">
        <v>30</v>
      </c>
      <c r="B51" s="24" t="s">
        <v>31</v>
      </c>
      <c r="C51" s="40">
        <v>-3984.6</v>
      </c>
      <c r="D51" s="27">
        <v>-15116.4</v>
      </c>
      <c r="E51" s="27">
        <v>-6620</v>
      </c>
      <c r="F51" s="33"/>
      <c r="G51" s="33"/>
    </row>
    <row r="52" spans="1:7" ht="26.25" customHeight="1">
      <c r="A52" s="22" t="s">
        <v>32</v>
      </c>
      <c r="B52" s="24" t="s">
        <v>33</v>
      </c>
      <c r="C52" s="40">
        <v>3979.8</v>
      </c>
      <c r="D52" s="27">
        <v>15647.7</v>
      </c>
      <c r="E52" s="27">
        <v>3662.3</v>
      </c>
      <c r="F52" s="33"/>
      <c r="G52" s="33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67" t="s">
        <v>90</v>
      </c>
      <c r="B56" s="67"/>
      <c r="C56" s="67"/>
      <c r="D56" s="67"/>
      <c r="E56" s="67"/>
      <c r="F56" s="67"/>
      <c r="G56" s="67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36" t="s">
        <v>93</v>
      </c>
      <c r="C58" s="2"/>
      <c r="D58" s="2"/>
      <c r="E58" s="2"/>
      <c r="F58" s="2"/>
      <c r="G58" s="2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6" sqref="E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2"/>
      <c r="B1" s="2"/>
      <c r="C1" s="2"/>
      <c r="D1" s="2"/>
      <c r="E1" s="2"/>
      <c r="F1" s="2"/>
      <c r="G1" s="2"/>
    </row>
    <row r="2" spans="1:7" ht="117" customHeight="1">
      <c r="A2" s="70" t="s">
        <v>96</v>
      </c>
      <c r="B2" s="71"/>
      <c r="C2" s="71"/>
      <c r="D2" s="71"/>
      <c r="E2" s="71"/>
      <c r="F2" s="71"/>
      <c r="G2" s="71"/>
    </row>
    <row r="3" spans="1:7">
      <c r="A3" s="2"/>
      <c r="B3" s="2"/>
      <c r="C3" s="2"/>
      <c r="D3" s="2"/>
      <c r="E3" s="2"/>
      <c r="F3" s="2"/>
      <c r="G3" s="3"/>
    </row>
    <row r="4" spans="1:7" ht="88.5" customHeight="1">
      <c r="A4" s="5" t="s">
        <v>34</v>
      </c>
      <c r="B4" s="5" t="s">
        <v>35</v>
      </c>
      <c r="C4" s="58" t="s">
        <v>109</v>
      </c>
      <c r="D4" s="58" t="s">
        <v>110</v>
      </c>
      <c r="E4" s="58" t="s">
        <v>111</v>
      </c>
      <c r="F4" s="59" t="s">
        <v>88</v>
      </c>
      <c r="G4" s="59" t="s">
        <v>89</v>
      </c>
    </row>
    <row r="5" spans="1:7" ht="76.5" customHeight="1">
      <c r="A5" s="6" t="s">
        <v>36</v>
      </c>
      <c r="B5" s="7">
        <v>3</v>
      </c>
      <c r="C5" s="7">
        <v>737.3</v>
      </c>
      <c r="D5" s="7">
        <v>2761.5</v>
      </c>
      <c r="E5" s="7">
        <v>1168.9000000000001</v>
      </c>
      <c r="F5" s="7">
        <f>E5/D5*100</f>
        <v>42.328444685859139</v>
      </c>
      <c r="G5" s="7">
        <f>E5/C5*100</f>
        <v>158.53790858537911</v>
      </c>
    </row>
    <row r="6" spans="1:7" ht="66.75" customHeight="1">
      <c r="A6" s="8" t="s">
        <v>37</v>
      </c>
      <c r="B6" s="34">
        <v>2.2999999999999998</v>
      </c>
      <c r="C6" s="7">
        <v>572</v>
      </c>
      <c r="D6" s="7">
        <v>1732.2</v>
      </c>
      <c r="E6" s="7">
        <v>733.3</v>
      </c>
      <c r="F6" s="7">
        <f>E6/D6*100</f>
        <v>42.33344879344186</v>
      </c>
      <c r="G6" s="7">
        <f>E6/C6*100</f>
        <v>128.19930069930069</v>
      </c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 s="35" customFormat="1">
      <c r="A10" s="67" t="s">
        <v>91</v>
      </c>
      <c r="B10" s="67"/>
      <c r="C10" s="67"/>
      <c r="D10" s="67"/>
      <c r="E10" s="67"/>
      <c r="F10" s="67"/>
      <c r="G10" s="67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H8" sqref="H8"/>
    </sheetView>
  </sheetViews>
  <sheetFormatPr defaultRowHeight="15"/>
  <cols>
    <col min="1" max="1" width="37.85546875" style="1" customWidth="1"/>
    <col min="2" max="2" width="12.5703125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2"/>
      <c r="B1" s="2"/>
      <c r="C1" s="2"/>
      <c r="D1" s="2"/>
      <c r="E1" s="2"/>
      <c r="F1" s="2"/>
    </row>
    <row r="2" spans="1:7" ht="96" customHeight="1">
      <c r="A2" s="70" t="s">
        <v>101</v>
      </c>
      <c r="B2" s="71"/>
      <c r="C2" s="71"/>
      <c r="D2" s="71"/>
      <c r="E2" s="71"/>
      <c r="F2" s="71"/>
    </row>
    <row r="3" spans="1:7">
      <c r="A3" s="2"/>
      <c r="B3" s="4"/>
      <c r="C3" s="2"/>
      <c r="D3" s="2"/>
      <c r="E3" s="2"/>
      <c r="F3" s="14" t="s">
        <v>112</v>
      </c>
    </row>
    <row r="4" spans="1:7" ht="66.75" customHeight="1">
      <c r="A4" s="12" t="s">
        <v>59</v>
      </c>
      <c r="B4" s="12" t="s">
        <v>98</v>
      </c>
      <c r="C4" s="12" t="s">
        <v>99</v>
      </c>
      <c r="D4" s="12" t="s">
        <v>100</v>
      </c>
      <c r="E4" s="12" t="s">
        <v>88</v>
      </c>
      <c r="F4" s="12" t="s">
        <v>89</v>
      </c>
    </row>
    <row r="5" spans="1:7" ht="68.25" customHeight="1">
      <c r="A5" s="60" t="s">
        <v>71</v>
      </c>
      <c r="B5" s="61">
        <v>0</v>
      </c>
      <c r="C5" s="61">
        <v>2</v>
      </c>
      <c r="D5" s="61">
        <v>0</v>
      </c>
      <c r="E5" s="61">
        <f t="shared" ref="E5:E9" si="0">D5/C5*100</f>
        <v>0</v>
      </c>
      <c r="F5" s="61">
        <v>0</v>
      </c>
    </row>
    <row r="6" spans="1:7" ht="70.5" customHeight="1">
      <c r="A6" s="62" t="s">
        <v>61</v>
      </c>
      <c r="B6" s="61">
        <v>364.8</v>
      </c>
      <c r="C6" s="61">
        <v>593.1</v>
      </c>
      <c r="D6" s="61">
        <v>383.4</v>
      </c>
      <c r="E6" s="61">
        <f t="shared" si="0"/>
        <v>64.643399089529581</v>
      </c>
      <c r="F6" s="61">
        <f t="shared" ref="F6:F9" si="1">D6/B6*100</f>
        <v>105.0986842105263</v>
      </c>
    </row>
    <row r="7" spans="1:7" ht="78.75" customHeight="1">
      <c r="A7" s="63" t="s">
        <v>87</v>
      </c>
      <c r="B7" s="61">
        <v>844.1</v>
      </c>
      <c r="C7" s="61">
        <v>3339.4</v>
      </c>
      <c r="D7" s="61">
        <v>203</v>
      </c>
      <c r="E7" s="61">
        <f t="shared" si="0"/>
        <v>6.0789363358687192</v>
      </c>
      <c r="F7" s="61">
        <f t="shared" si="1"/>
        <v>24.049283260277218</v>
      </c>
      <c r="G7" s="10"/>
    </row>
    <row r="8" spans="1:7" s="9" customFormat="1" ht="61.5" customHeight="1">
      <c r="A8" s="63" t="s">
        <v>86</v>
      </c>
      <c r="B8" s="61">
        <v>1258.8</v>
      </c>
      <c r="C8" s="61">
        <v>2241.6</v>
      </c>
      <c r="D8" s="61">
        <v>1056.7</v>
      </c>
      <c r="E8" s="61">
        <f>D8/C8*100</f>
        <v>47.140435403283369</v>
      </c>
      <c r="F8" s="61">
        <f>D8/B8*100</f>
        <v>83.945027009850662</v>
      </c>
    </row>
    <row r="9" spans="1:7" ht="21" customHeight="1">
      <c r="A9" s="21" t="s">
        <v>60</v>
      </c>
      <c r="B9" s="64">
        <f t="shared" ref="B9" si="2">B6+B7+B5+B8</f>
        <v>2467.6999999999998</v>
      </c>
      <c r="C9" s="64">
        <f t="shared" ref="C9:D9" si="3">C6+C7+C5+C8</f>
        <v>6176.1</v>
      </c>
      <c r="D9" s="64">
        <f t="shared" si="3"/>
        <v>1643.1</v>
      </c>
      <c r="E9" s="64">
        <f t="shared" si="0"/>
        <v>26.604167678632145</v>
      </c>
      <c r="F9" s="64">
        <f t="shared" si="1"/>
        <v>66.584268752279456</v>
      </c>
    </row>
    <row r="10" spans="1:7">
      <c r="A10" s="2"/>
      <c r="B10" s="2"/>
      <c r="C10" s="4"/>
      <c r="D10" s="4"/>
      <c r="E10" s="4"/>
      <c r="F10" s="4"/>
    </row>
    <row r="11" spans="1:7">
      <c r="A11" s="2"/>
      <c r="B11" s="2"/>
      <c r="C11" s="2"/>
      <c r="D11" s="2"/>
      <c r="E11" s="2"/>
      <c r="F11" s="2"/>
    </row>
    <row r="12" spans="1:7">
      <c r="A12" s="2"/>
      <c r="B12" s="2"/>
      <c r="C12" s="2"/>
      <c r="D12" s="2"/>
      <c r="E12" s="2"/>
      <c r="F12" s="2"/>
    </row>
    <row r="13" spans="1:7" s="35" customFormat="1">
      <c r="A13" s="67" t="s">
        <v>92</v>
      </c>
      <c r="B13" s="67"/>
      <c r="C13" s="67"/>
      <c r="D13" s="67"/>
      <c r="E13" s="67"/>
      <c r="F13" s="67"/>
      <c r="G13" s="67"/>
    </row>
    <row r="14" spans="1:7">
      <c r="A14" s="2"/>
      <c r="B14" s="2"/>
      <c r="C14" s="2"/>
      <c r="D14" s="2"/>
      <c r="E14" s="2"/>
      <c r="F14" s="2"/>
    </row>
  </sheetData>
  <mergeCells count="2">
    <mergeCell ref="A2:F2"/>
    <mergeCell ref="A13:G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2026-07-20T09:42:22Z</cp:lastPrinted>
  <dcterms:created xsi:type="dcterms:W3CDTF">2017-04-17T10:25:39Z</dcterms:created>
  <dcterms:modified xsi:type="dcterms:W3CDTF">2026-07-21T07:04:13Z</dcterms:modified>
</cp:coreProperties>
</file>