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120" windowWidth="13680" windowHeight="12750" activeTab="2"/>
  </bookViews>
  <sheets>
    <sheet name="таблица 1" sheetId="1" r:id="rId1"/>
    <sheet name="таблица 2" sheetId="2" r:id="rId2"/>
    <sheet name="таблица 3" sheetId="3" r:id="rId3"/>
  </sheets>
  <calcPr calcId="125725" iterate="1"/>
</workbook>
</file>

<file path=xl/calcChain.xml><?xml version="1.0" encoding="utf-8"?>
<calcChain xmlns="http://schemas.openxmlformats.org/spreadsheetml/2006/main">
  <c r="F9" i="1"/>
  <c r="F10"/>
  <c r="F12"/>
  <c r="F14"/>
  <c r="F15"/>
  <c r="F16"/>
  <c r="F17"/>
  <c r="F21"/>
  <c r="F22"/>
  <c r="F23"/>
  <c r="F24"/>
  <c r="G9"/>
  <c r="G10"/>
  <c r="G15"/>
  <c r="G16"/>
  <c r="G17"/>
  <c r="G18"/>
  <c r="G21"/>
  <c r="G24"/>
  <c r="G26"/>
  <c r="G27"/>
  <c r="G28"/>
  <c r="E13"/>
  <c r="G13" s="1"/>
  <c r="D13"/>
  <c r="E8"/>
  <c r="F8" s="1"/>
  <c r="D8"/>
  <c r="E25"/>
  <c r="G25" s="1"/>
  <c r="D25"/>
  <c r="E23"/>
  <c r="G23" s="1"/>
  <c r="D23"/>
  <c r="E20"/>
  <c r="F20" s="1"/>
  <c r="D20"/>
  <c r="E11"/>
  <c r="F11" s="1"/>
  <c r="D11"/>
  <c r="G20" l="1"/>
  <c r="F13"/>
  <c r="G8"/>
  <c r="F7" i="3"/>
  <c r="F8"/>
  <c r="E7"/>
  <c r="E8"/>
  <c r="E5"/>
  <c r="B9" l="1"/>
  <c r="G36" i="1"/>
  <c r="G38"/>
  <c r="G43"/>
  <c r="G45"/>
  <c r="C49"/>
  <c r="C47" s="1"/>
  <c r="C44"/>
  <c r="C42"/>
  <c r="C40"/>
  <c r="C37"/>
  <c r="C35"/>
  <c r="C31"/>
  <c r="C19"/>
  <c r="C7"/>
  <c r="C5" s="1"/>
  <c r="F25"/>
  <c r="F26"/>
  <c r="E7"/>
  <c r="D7"/>
  <c r="D19"/>
  <c r="E19"/>
  <c r="G32"/>
  <c r="G34"/>
  <c r="F32"/>
  <c r="F33"/>
  <c r="F34"/>
  <c r="F36"/>
  <c r="F38"/>
  <c r="F41"/>
  <c r="F45"/>
  <c r="C9" i="3"/>
  <c r="D9"/>
  <c r="F27" i="1"/>
  <c r="F28"/>
  <c r="E35"/>
  <c r="G35" s="1"/>
  <c r="D42"/>
  <c r="E42"/>
  <c r="D44"/>
  <c r="E44"/>
  <c r="G44" s="1"/>
  <c r="D40"/>
  <c r="E40"/>
  <c r="D37"/>
  <c r="E37"/>
  <c r="D35"/>
  <c r="D31"/>
  <c r="E31"/>
  <c r="G31" s="1"/>
  <c r="G19" l="1"/>
  <c r="F19"/>
  <c r="F35"/>
  <c r="F40"/>
  <c r="E5"/>
  <c r="D5"/>
  <c r="C29"/>
  <c r="C46" s="1"/>
  <c r="G37"/>
  <c r="F31"/>
  <c r="F44"/>
  <c r="F7"/>
  <c r="F37"/>
  <c r="D29"/>
  <c r="E29"/>
  <c r="F5" l="1"/>
  <c r="F9" i="3" l="1"/>
  <c r="E9"/>
  <c r="E6"/>
  <c r="G6" i="2" l="1"/>
  <c r="D49" i="1" l="1"/>
  <c r="D47" s="1"/>
  <c r="E49"/>
  <c r="E47" s="1"/>
  <c r="D46"/>
  <c r="G5" i="2"/>
  <c r="F6"/>
  <c r="F5"/>
  <c r="E46" i="1" l="1"/>
  <c r="G29"/>
  <c r="F29"/>
</calcChain>
</file>

<file path=xl/sharedStrings.xml><?xml version="1.0" encoding="utf-8"?>
<sst xmlns="http://schemas.openxmlformats.org/spreadsheetml/2006/main" count="118" uniqueCount="108">
  <si>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</si>
  <si>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</si>
  <si>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</si>
  <si>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</si>
  <si>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</si>
  <si>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</si>
  <si>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</si>
  <si>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</si>
  <si>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</si>
  <si>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</si>
  <si>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</si>
  <si>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</si>
  <si>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</si>
  <si>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</si>
  <si>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</si>
  <si>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</si>
  <si>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</si>
  <si>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</si>
  <si>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</si>
  <si>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</si>
  <si>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</si>
  <si>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</si>
  <si>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</si>
  <si>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</si>
  <si>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</si>
  <si>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</si>
  <si>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</si>
  <si>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</si>
  <si>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</si>
  <si>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</si>
  <si>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</si>
  <si>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</si>
  <si>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</si>
  <si>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</si>
  <si>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</si>
  <si>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</si>
  <si>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</si>
  <si>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</si>
  <si>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</si>
  <si>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</si>
  <si>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</si>
  <si>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</si>
  <si>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</si>
  <si>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</si>
  <si>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</si>
  <si>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</si>
  <si>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</si>
  <si>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</si>
  <si>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</si>
  <si>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</si>
  <si>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</si>
  <si>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</si>
  <si>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</si>
  <si>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</si>
  <si>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</si>
  <si>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</si>
  <si>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</si>
  <si>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</si>
  <si>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</si>
  <si>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</si>
  <si>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</si>
  <si>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</si>
  <si>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</si>
  <si>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</si>
  <si>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</si>
  <si>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</si>
  <si>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</si>
  <si>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</si>
  <si>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</si>
  <si>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</si>
  <si>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</si>
  <si>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</si>
  <si>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</si>
  <si>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</si>
  <si>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</si>
  <si>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</si>
  <si>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</si>
  <si>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</si>
  <si>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</si>
  <si>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</si>
  <si>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</si>
  <si>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</si>
  <si>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</si>
  <si>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</si>
  <si>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</si>
  <si>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</si>
  <si>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</si>
  <si>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</si>
  <si>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</si>
  <si>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</si>
  <si>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</si>
  <si>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</si>
  <si>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2025 года 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</si>
  <si>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</si>
  <si>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</si>
  <si>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</si>
  <si>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</si>
  <si>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2025 г.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</si>
  <si>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</si>
  <si>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</si>
  <si>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</si>
  <si>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</si>
  <si>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св. 1,2 раза</t>
  </si>
  <si>
    <t>св. 2,1 раз</t>
  </si>
  <si>
    <t>св. 2,5 раз</t>
  </si>
  <si>
    <t>св. 4,9 раз.</t>
  </si>
  <si>
    <t>св.4,4 раз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</si>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</sst>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52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 applyProtection="1">
      <alignment horizontal="left" vertical="top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7" fontId="21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6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32" workbookViewId="0">
      <selection activeCell="F20" sqref="F20"/>
    </sheetView>
  </sheetViews>
  <sheetFormatPr defaultRowHeight="15"/>
  <cols>
    <col min="1" max="1" width="28.28515625" style="1" customWidth="1"/>
    <col min="2" max="2" width="21.140625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51" t="s">
        <v>92</v>
      </c>
      <c r="B2" s="50"/>
      <c r="C2" s="50"/>
      <c r="D2" s="50"/>
      <c r="E2" s="50"/>
      <c r="F2" s="50"/>
      <c r="G2" s="50"/>
    </row>
    <row r="3" spans="1:8">
      <c r="A3" s="23"/>
      <c r="B3" s="23"/>
      <c r="C3" s="23"/>
      <c r="D3" s="23"/>
      <c r="E3" s="23"/>
      <c r="F3" s="23"/>
      <c r="G3" s="24" t="s">
        <v>38</v>
      </c>
    </row>
    <row r="4" spans="1:8" ht="68.25" customHeight="1">
      <c r="A4" s="21" t="s">
        <v>0</v>
      </c>
      <c r="B4" s="21" t="s">
        <v>1</v>
      </c>
      <c r="C4" s="21" t="s">
        <v>90</v>
      </c>
      <c r="D4" s="21" t="s">
        <v>93</v>
      </c>
      <c r="E4" s="21" t="s">
        <v>94</v>
      </c>
      <c r="F4" s="22" t="s">
        <v>95</v>
      </c>
      <c r="G4" s="22" t="s">
        <v>96</v>
      </c>
    </row>
    <row r="5" spans="1:8" ht="16.5" customHeight="1">
      <c r="A5" s="25" t="s">
        <v>2</v>
      </c>
      <c r="B5" s="43"/>
      <c r="C5" s="42">
        <f t="shared" ref="C5" si="0">C7+C19</f>
        <v>1069.3999999999999</v>
      </c>
      <c r="D5" s="42">
        <f t="shared" ref="D5:E5" si="1">D7+D19</f>
        <v>8469.2000000000007</v>
      </c>
      <c r="E5" s="42">
        <f t="shared" si="1"/>
        <v>2753.2000000000003</v>
      </c>
      <c r="F5" s="26">
        <f>E5/D5*100</f>
        <v>32.508383318377177</v>
      </c>
      <c r="G5" s="26" t="s">
        <v>104</v>
      </c>
    </row>
    <row r="6" spans="1:8" ht="18.75" customHeight="1">
      <c r="A6" s="27" t="s">
        <v>3</v>
      </c>
      <c r="B6" s="28"/>
      <c r="C6" s="41"/>
      <c r="D6" s="41"/>
      <c r="E6" s="41"/>
      <c r="F6" s="26"/>
      <c r="G6" s="26"/>
    </row>
    <row r="7" spans="1:8" ht="15.75" customHeight="1">
      <c r="A7" s="44" t="s">
        <v>40</v>
      </c>
      <c r="B7" s="30">
        <v>1E+16</v>
      </c>
      <c r="C7" s="41">
        <f>C8+C10+C11+C13+C18</f>
        <v>507.09999999999997</v>
      </c>
      <c r="D7" s="41">
        <f>D8+D10+D11+D13+D18</f>
        <v>4110.8999999999996</v>
      </c>
      <c r="E7" s="41">
        <f>E8+E10+E11+E13+E18</f>
        <v>2497.4</v>
      </c>
      <c r="F7" s="29">
        <f t="shared" ref="F7:F26" si="2">E7/D7*100</f>
        <v>60.750687197450695</v>
      </c>
      <c r="G7" s="29" t="s">
        <v>105</v>
      </c>
    </row>
    <row r="8" spans="1:8" ht="19.5" customHeight="1">
      <c r="A8" s="44" t="s">
        <v>41</v>
      </c>
      <c r="B8" s="30">
        <v>1.01E+16</v>
      </c>
      <c r="C8" s="41">
        <v>72.2</v>
      </c>
      <c r="D8" s="41">
        <f>D9</f>
        <v>575.1</v>
      </c>
      <c r="E8" s="41">
        <f>E9</f>
        <v>50.5</v>
      </c>
      <c r="F8" s="29">
        <f t="shared" si="2"/>
        <v>8.7810815510346032</v>
      </c>
      <c r="G8" s="29">
        <f t="shared" ref="G8:G28" si="3">E8/C8*100</f>
        <v>69.94459833795014</v>
      </c>
    </row>
    <row r="9" spans="1:8" ht="17.25" customHeight="1">
      <c r="A9" s="44" t="s">
        <v>42</v>
      </c>
      <c r="B9" s="31" t="s">
        <v>43</v>
      </c>
      <c r="C9" s="41">
        <v>72.2</v>
      </c>
      <c r="D9" s="41">
        <v>575.1</v>
      </c>
      <c r="E9" s="41">
        <v>50.5</v>
      </c>
      <c r="F9" s="29">
        <f t="shared" si="2"/>
        <v>8.7810815510346032</v>
      </c>
      <c r="G9" s="29">
        <f t="shared" si="3"/>
        <v>69.94459833795014</v>
      </c>
    </row>
    <row r="10" spans="1:8" ht="55.5" customHeight="1">
      <c r="A10" s="44" t="s">
        <v>78</v>
      </c>
      <c r="B10" s="30">
        <v>1.03E+16</v>
      </c>
      <c r="C10" s="41">
        <v>263.8</v>
      </c>
      <c r="D10" s="41">
        <v>1018.1</v>
      </c>
      <c r="E10" s="41">
        <v>258.89999999999998</v>
      </c>
      <c r="F10" s="29">
        <f t="shared" si="2"/>
        <v>25.429722031234647</v>
      </c>
      <c r="G10" s="29">
        <f t="shared" si="3"/>
        <v>98.142532221379824</v>
      </c>
    </row>
    <row r="11" spans="1:8" ht="17.25" customHeight="1">
      <c r="A11" s="44" t="s">
        <v>44</v>
      </c>
      <c r="B11" s="30">
        <v>1.05E+16</v>
      </c>
      <c r="C11" s="41">
        <v>-21</v>
      </c>
      <c r="D11" s="41">
        <f>D12</f>
        <v>1222.5</v>
      </c>
      <c r="E11" s="41">
        <f>E12</f>
        <v>2111.3000000000002</v>
      </c>
      <c r="F11" s="29">
        <f t="shared" si="2"/>
        <v>172.70347648261762</v>
      </c>
      <c r="G11" s="29">
        <v>0</v>
      </c>
    </row>
    <row r="12" spans="1:8" ht="27" customHeight="1">
      <c r="A12" s="44" t="s">
        <v>45</v>
      </c>
      <c r="B12" s="31" t="s">
        <v>46</v>
      </c>
      <c r="C12" s="41">
        <v>-21</v>
      </c>
      <c r="D12" s="41">
        <v>1222.5</v>
      </c>
      <c r="E12" s="41">
        <v>2111.3000000000002</v>
      </c>
      <c r="F12" s="29">
        <f t="shared" si="2"/>
        <v>172.70347648261762</v>
      </c>
      <c r="G12" s="29">
        <v>0</v>
      </c>
    </row>
    <row r="13" spans="1:8" ht="18.75" customHeight="1">
      <c r="A13" s="44" t="s">
        <v>47</v>
      </c>
      <c r="B13" s="30">
        <v>1.06E+16</v>
      </c>
      <c r="C13" s="41">
        <v>56.4</v>
      </c>
      <c r="D13" s="41">
        <f>D14+D15</f>
        <v>1295.2</v>
      </c>
      <c r="E13" s="41">
        <f>E14+E15</f>
        <v>74.7</v>
      </c>
      <c r="F13" s="29">
        <f t="shared" si="2"/>
        <v>5.7674490426189005</v>
      </c>
      <c r="G13" s="29">
        <f t="shared" si="3"/>
        <v>132.44680851063831</v>
      </c>
      <c r="H13" s="17"/>
    </row>
    <row r="14" spans="1:8" ht="26.25" customHeight="1">
      <c r="A14" s="44" t="s">
        <v>48</v>
      </c>
      <c r="B14" s="31" t="s">
        <v>49</v>
      </c>
      <c r="C14" s="41">
        <v>3.3</v>
      </c>
      <c r="D14" s="41">
        <v>279</v>
      </c>
      <c r="E14" s="41">
        <v>14.8</v>
      </c>
      <c r="F14" s="29">
        <f t="shared" si="2"/>
        <v>5.3046594982078856</v>
      </c>
      <c r="G14" s="29" t="s">
        <v>106</v>
      </c>
    </row>
    <row r="15" spans="1:8" ht="17.25" customHeight="1">
      <c r="A15" s="44" t="s">
        <v>50</v>
      </c>
      <c r="B15" s="31" t="s">
        <v>51</v>
      </c>
      <c r="C15" s="41">
        <v>53.1</v>
      </c>
      <c r="D15" s="41">
        <v>1016.2</v>
      </c>
      <c r="E15" s="41">
        <v>59.9</v>
      </c>
      <c r="F15" s="29">
        <f t="shared" si="2"/>
        <v>5.8945089549301315</v>
      </c>
      <c r="G15" s="29">
        <f t="shared" si="3"/>
        <v>112.8060263653484</v>
      </c>
      <c r="H15" s="17"/>
    </row>
    <row r="16" spans="1:8" ht="15" hidden="1" customHeight="1">
      <c r="A16" s="44" t="s">
        <v>52</v>
      </c>
      <c r="B16" s="30">
        <v>1.08E+16</v>
      </c>
      <c r="C16" s="41"/>
      <c r="D16" s="41"/>
      <c r="E16" s="41"/>
      <c r="F16" s="29" t="e">
        <f t="shared" si="2"/>
        <v>#DIV/0!</v>
      </c>
      <c r="G16" s="29" t="e">
        <f t="shared" si="3"/>
        <v>#DIV/0!</v>
      </c>
    </row>
    <row r="17" spans="1:8" ht="25.5" hidden="1" customHeight="1">
      <c r="A17" s="44" t="s">
        <v>65</v>
      </c>
      <c r="B17" s="30">
        <v>1.11E+16</v>
      </c>
      <c r="C17" s="41"/>
      <c r="D17" s="41"/>
      <c r="E17" s="41"/>
      <c r="F17" s="29" t="e">
        <f t="shared" si="2"/>
        <v>#DIV/0!</v>
      </c>
      <c r="G17" s="29" t="e">
        <f t="shared" si="3"/>
        <v>#DIV/0!</v>
      </c>
    </row>
    <row r="18" spans="1:8" ht="28.5" customHeight="1">
      <c r="A18" s="44" t="s">
        <v>65</v>
      </c>
      <c r="B18" s="30">
        <v>1.11E+16</v>
      </c>
      <c r="C18" s="29">
        <v>135.69999999999999</v>
      </c>
      <c r="D18" s="41">
        <v>0</v>
      </c>
      <c r="E18" s="29">
        <v>2</v>
      </c>
      <c r="F18" s="29">
        <v>0</v>
      </c>
      <c r="G18" s="29">
        <f t="shared" si="3"/>
        <v>1.4738393515106856</v>
      </c>
    </row>
    <row r="19" spans="1:8" ht="40.5" customHeight="1">
      <c r="A19" s="44" t="s">
        <v>53</v>
      </c>
      <c r="B19" s="31" t="s">
        <v>66</v>
      </c>
      <c r="C19" s="41">
        <f t="shared" ref="C19" si="4">C20+C22+C23+C25</f>
        <v>562.29999999999995</v>
      </c>
      <c r="D19" s="41">
        <f t="shared" ref="D19:E19" si="5">D20+D22+D23+D25</f>
        <v>4358.3</v>
      </c>
      <c r="E19" s="41">
        <f t="shared" si="5"/>
        <v>255.8</v>
      </c>
      <c r="F19" s="29">
        <f t="shared" si="2"/>
        <v>5.8692609503705571</v>
      </c>
      <c r="G19" s="29">
        <f t="shared" si="3"/>
        <v>45.491730393028639</v>
      </c>
      <c r="H19" s="46"/>
    </row>
    <row r="20" spans="1:8" ht="55.5" customHeight="1">
      <c r="A20" s="44" t="s">
        <v>54</v>
      </c>
      <c r="B20" s="31" t="s">
        <v>67</v>
      </c>
      <c r="C20" s="41">
        <v>10.9</v>
      </c>
      <c r="D20" s="41">
        <f>D21</f>
        <v>45.5</v>
      </c>
      <c r="E20" s="41">
        <f>E21</f>
        <v>11.4</v>
      </c>
      <c r="F20" s="29">
        <f t="shared" si="2"/>
        <v>25.054945054945055</v>
      </c>
      <c r="G20" s="29">
        <f t="shared" si="3"/>
        <v>104.58715596330275</v>
      </c>
    </row>
    <row r="21" spans="1:8" ht="51">
      <c r="A21" s="44" t="s">
        <v>55</v>
      </c>
      <c r="B21" s="31" t="s">
        <v>79</v>
      </c>
      <c r="C21" s="41">
        <v>10.9</v>
      </c>
      <c r="D21" s="41">
        <v>45.5</v>
      </c>
      <c r="E21" s="41">
        <v>11.4</v>
      </c>
      <c r="F21" s="29">
        <f t="shared" si="2"/>
        <v>25.054945054945055</v>
      </c>
      <c r="G21" s="29">
        <f t="shared" si="3"/>
        <v>104.58715596330275</v>
      </c>
    </row>
    <row r="22" spans="1:8" ht="68.25" customHeight="1">
      <c r="A22" s="6" t="s">
        <v>80</v>
      </c>
      <c r="B22" s="7">
        <v>2.02200000000001E+16</v>
      </c>
      <c r="C22" s="29">
        <v>0</v>
      </c>
      <c r="D22" s="41">
        <v>2872</v>
      </c>
      <c r="E22" s="29">
        <v>0</v>
      </c>
      <c r="F22" s="29">
        <f t="shared" si="2"/>
        <v>0</v>
      </c>
      <c r="G22" s="29">
        <v>0</v>
      </c>
    </row>
    <row r="23" spans="1:8" ht="51" customHeight="1">
      <c r="A23" s="44" t="s">
        <v>56</v>
      </c>
      <c r="B23" s="31" t="s">
        <v>68</v>
      </c>
      <c r="C23" s="41">
        <v>29</v>
      </c>
      <c r="D23" s="41">
        <f>D24</f>
        <v>164.6</v>
      </c>
      <c r="E23" s="41">
        <f>E24</f>
        <v>0</v>
      </c>
      <c r="F23" s="29">
        <f t="shared" si="2"/>
        <v>0</v>
      </c>
      <c r="G23" s="29">
        <f t="shared" si="3"/>
        <v>0</v>
      </c>
    </row>
    <row r="24" spans="1:8" ht="63.75" customHeight="1">
      <c r="A24" s="44" t="s">
        <v>57</v>
      </c>
      <c r="B24" s="31" t="s">
        <v>69</v>
      </c>
      <c r="C24" s="41">
        <v>29</v>
      </c>
      <c r="D24" s="41">
        <v>164.6</v>
      </c>
      <c r="E24" s="41">
        <v>0</v>
      </c>
      <c r="F24" s="29">
        <f t="shared" si="2"/>
        <v>0</v>
      </c>
      <c r="G24" s="29">
        <f t="shared" si="3"/>
        <v>0</v>
      </c>
    </row>
    <row r="25" spans="1:8" ht="27.75" customHeight="1">
      <c r="A25" s="44" t="s">
        <v>58</v>
      </c>
      <c r="B25" s="31" t="s">
        <v>70</v>
      </c>
      <c r="C25" s="41">
        <v>522.4</v>
      </c>
      <c r="D25" s="41">
        <f>D26</f>
        <v>1276.2</v>
      </c>
      <c r="E25" s="41">
        <f>E26</f>
        <v>244.4</v>
      </c>
      <c r="F25" s="29">
        <f t="shared" si="2"/>
        <v>19.150603353706316</v>
      </c>
      <c r="G25" s="29">
        <f t="shared" si="3"/>
        <v>46.784073506891275</v>
      </c>
      <c r="H25" s="46"/>
    </row>
    <row r="26" spans="1:8" ht="42.75" customHeight="1">
      <c r="A26" s="44" t="s">
        <v>59</v>
      </c>
      <c r="B26" s="31" t="s">
        <v>71</v>
      </c>
      <c r="C26" s="41">
        <v>522.4</v>
      </c>
      <c r="D26" s="41">
        <v>1276.2</v>
      </c>
      <c r="E26" s="41">
        <v>244.4</v>
      </c>
      <c r="F26" s="29">
        <f t="shared" si="2"/>
        <v>19.150603353706316</v>
      </c>
      <c r="G26" s="29">
        <f t="shared" si="3"/>
        <v>46.784073506891275</v>
      </c>
    </row>
    <row r="27" spans="1:8" ht="25.5" hidden="1">
      <c r="A27" s="44" t="s">
        <v>81</v>
      </c>
      <c r="B27" s="31" t="s">
        <v>82</v>
      </c>
      <c r="C27" s="40"/>
      <c r="D27" s="40"/>
      <c r="E27" s="40"/>
      <c r="F27" s="49" t="e">
        <f t="shared" ref="F27:F28" si="6">E27/D27*100</f>
        <v>#DIV/0!</v>
      </c>
      <c r="G27" s="29" t="e">
        <f t="shared" si="3"/>
        <v>#DIV/0!</v>
      </c>
    </row>
    <row r="28" spans="1:8" ht="25.5" hidden="1">
      <c r="A28" s="44" t="s">
        <v>83</v>
      </c>
      <c r="B28" s="31" t="s">
        <v>84</v>
      </c>
      <c r="C28" s="40"/>
      <c r="D28" s="40"/>
      <c r="E28" s="40"/>
      <c r="F28" s="49" t="e">
        <f t="shared" si="6"/>
        <v>#DIV/0!</v>
      </c>
      <c r="G28" s="29" t="e">
        <f t="shared" si="3"/>
        <v>#DIV/0!</v>
      </c>
    </row>
    <row r="29" spans="1:8" ht="19.5" customHeight="1">
      <c r="A29" s="32" t="s">
        <v>4</v>
      </c>
      <c r="B29" s="32"/>
      <c r="C29" s="26">
        <f>C31+C35+C37+C40+C44+C42</f>
        <v>1122.3</v>
      </c>
      <c r="D29" s="26">
        <f>D31+D35+D37+D40+D44+D42</f>
        <v>8993</v>
      </c>
      <c r="E29" s="26">
        <f>E31+E35+E37+E40+E44+E42</f>
        <v>1277.9000000000001</v>
      </c>
      <c r="F29" s="26">
        <f>E29/D29*100</f>
        <v>14.209941065272991</v>
      </c>
      <c r="G29" s="26">
        <f t="shared" ref="G29:G45" si="7">E29/C29*100</f>
        <v>113.86438563663906</v>
      </c>
    </row>
    <row r="30" spans="1:8" ht="15" customHeight="1">
      <c r="A30" s="33" t="s">
        <v>3</v>
      </c>
      <c r="B30" s="34"/>
      <c r="C30" s="26"/>
      <c r="D30" s="26"/>
      <c r="E30" s="26"/>
      <c r="F30" s="26"/>
      <c r="G30" s="26"/>
    </row>
    <row r="31" spans="1:8" ht="18.75" customHeight="1">
      <c r="A31" s="33" t="s">
        <v>5</v>
      </c>
      <c r="B31" s="35" t="s">
        <v>6</v>
      </c>
      <c r="C31" s="16">
        <f t="shared" ref="C31" si="8">C32+C33+C34</f>
        <v>561.5</v>
      </c>
      <c r="D31" s="16">
        <f t="shared" ref="D31:E31" si="9">D32+D33+D34</f>
        <v>3137.6</v>
      </c>
      <c r="E31" s="16">
        <f t="shared" si="9"/>
        <v>605.70000000000005</v>
      </c>
      <c r="F31" s="29">
        <f t="shared" ref="F31:F45" si="10">E31/D31*100</f>
        <v>19.304563997960226</v>
      </c>
      <c r="G31" s="29">
        <f t="shared" si="7"/>
        <v>107.87177203918077</v>
      </c>
    </row>
    <row r="32" spans="1:8" ht="52.5" customHeight="1">
      <c r="A32" s="33" t="s">
        <v>7</v>
      </c>
      <c r="B32" s="36" t="s">
        <v>8</v>
      </c>
      <c r="C32" s="29">
        <v>557.6</v>
      </c>
      <c r="D32" s="29">
        <v>3125.6</v>
      </c>
      <c r="E32" s="29">
        <v>602.5</v>
      </c>
      <c r="F32" s="29">
        <f t="shared" si="10"/>
        <v>19.276298950601486</v>
      </c>
      <c r="G32" s="29">
        <f t="shared" si="7"/>
        <v>108.05236728837878</v>
      </c>
    </row>
    <row r="33" spans="1:8" ht="18" customHeight="1">
      <c r="A33" s="27" t="s">
        <v>75</v>
      </c>
      <c r="B33" s="35" t="s">
        <v>76</v>
      </c>
      <c r="C33" s="29">
        <v>0</v>
      </c>
      <c r="D33" s="29">
        <v>5</v>
      </c>
      <c r="E33" s="29">
        <v>0</v>
      </c>
      <c r="F33" s="29">
        <f t="shared" si="10"/>
        <v>0</v>
      </c>
      <c r="G33" s="29">
        <v>0</v>
      </c>
    </row>
    <row r="34" spans="1:8" ht="27" customHeight="1">
      <c r="A34" s="33" t="s">
        <v>9</v>
      </c>
      <c r="B34" s="35" t="s">
        <v>10</v>
      </c>
      <c r="C34" s="29">
        <v>3.9</v>
      </c>
      <c r="D34" s="29">
        <v>7</v>
      </c>
      <c r="E34" s="29">
        <v>3.2</v>
      </c>
      <c r="F34" s="29">
        <f t="shared" si="10"/>
        <v>45.714285714285715</v>
      </c>
      <c r="G34" s="29">
        <f t="shared" si="7"/>
        <v>82.051282051282058</v>
      </c>
    </row>
    <row r="35" spans="1:8" ht="18" customHeight="1">
      <c r="A35" s="33" t="s">
        <v>11</v>
      </c>
      <c r="B35" s="35" t="s">
        <v>12</v>
      </c>
      <c r="C35" s="29">
        <f t="shared" ref="C35:E35" si="11">C36</f>
        <v>29</v>
      </c>
      <c r="D35" s="29">
        <f t="shared" si="11"/>
        <v>164.6</v>
      </c>
      <c r="E35" s="29">
        <f t="shared" si="11"/>
        <v>0</v>
      </c>
      <c r="F35" s="29">
        <f t="shared" si="10"/>
        <v>0</v>
      </c>
      <c r="G35" s="29">
        <f t="shared" si="7"/>
        <v>0</v>
      </c>
    </row>
    <row r="36" spans="1:8" ht="28.5" customHeight="1">
      <c r="A36" s="33" t="s">
        <v>13</v>
      </c>
      <c r="B36" s="35" t="s">
        <v>14</v>
      </c>
      <c r="C36" s="29">
        <v>29</v>
      </c>
      <c r="D36" s="29">
        <v>164.6</v>
      </c>
      <c r="E36" s="29">
        <v>0</v>
      </c>
      <c r="F36" s="29">
        <f t="shared" si="10"/>
        <v>0</v>
      </c>
      <c r="G36" s="29">
        <f t="shared" si="7"/>
        <v>0</v>
      </c>
    </row>
    <row r="37" spans="1:8" ht="18" customHeight="1">
      <c r="A37" s="33" t="s">
        <v>15</v>
      </c>
      <c r="B37" s="35" t="s">
        <v>16</v>
      </c>
      <c r="C37" s="29">
        <f t="shared" ref="C37" si="12">C38+C39</f>
        <v>165.9</v>
      </c>
      <c r="D37" s="29">
        <f t="shared" ref="D37:E37" si="13">D38+D39</f>
        <v>3137.1</v>
      </c>
      <c r="E37" s="29">
        <f t="shared" si="13"/>
        <v>158.69999999999999</v>
      </c>
      <c r="F37" s="29">
        <f t="shared" si="10"/>
        <v>5.0588122788562684</v>
      </c>
      <c r="G37" s="29">
        <f t="shared" si="7"/>
        <v>95.660036166365273</v>
      </c>
      <c r="H37" s="17"/>
    </row>
    <row r="38" spans="1:8" ht="28.5" customHeight="1">
      <c r="A38" s="33" t="s">
        <v>17</v>
      </c>
      <c r="B38" s="35" t="s">
        <v>18</v>
      </c>
      <c r="C38" s="29">
        <v>165.9</v>
      </c>
      <c r="D38" s="29">
        <v>3104.4</v>
      </c>
      <c r="E38" s="29">
        <v>126</v>
      </c>
      <c r="F38" s="29">
        <f t="shared" si="10"/>
        <v>4.0587553150367217</v>
      </c>
      <c r="G38" s="29">
        <f t="shared" si="7"/>
        <v>75.949367088607588</v>
      </c>
    </row>
    <row r="39" spans="1:8" ht="28.5" customHeight="1">
      <c r="A39" s="37" t="s">
        <v>72</v>
      </c>
      <c r="B39" s="35" t="s">
        <v>73</v>
      </c>
      <c r="C39" s="29">
        <v>0</v>
      </c>
      <c r="D39" s="29">
        <v>32.700000000000003</v>
      </c>
      <c r="E39" s="29">
        <v>32.700000000000003</v>
      </c>
      <c r="F39" s="29">
        <v>0</v>
      </c>
      <c r="G39" s="29">
        <v>0</v>
      </c>
    </row>
    <row r="40" spans="1:8" ht="28.5" customHeight="1">
      <c r="A40" s="33" t="s">
        <v>19</v>
      </c>
      <c r="B40" s="35" t="s">
        <v>20</v>
      </c>
      <c r="C40" s="29">
        <f t="shared" ref="C40:E40" si="14">C41</f>
        <v>94.9</v>
      </c>
      <c r="D40" s="29">
        <f t="shared" si="14"/>
        <v>523.20000000000005</v>
      </c>
      <c r="E40" s="29">
        <f t="shared" si="14"/>
        <v>207.1</v>
      </c>
      <c r="F40" s="29">
        <f t="shared" si="10"/>
        <v>39.583333333333329</v>
      </c>
      <c r="G40" s="29" t="s">
        <v>102</v>
      </c>
    </row>
    <row r="41" spans="1:8" ht="17.25" customHeight="1">
      <c r="A41" s="33" t="s">
        <v>21</v>
      </c>
      <c r="B41" s="35" t="s">
        <v>22</v>
      </c>
      <c r="C41" s="29">
        <v>94.9</v>
      </c>
      <c r="D41" s="29">
        <v>523.20000000000005</v>
      </c>
      <c r="E41" s="29">
        <v>207.1</v>
      </c>
      <c r="F41" s="29">
        <f t="shared" si="10"/>
        <v>39.583333333333329</v>
      </c>
      <c r="G41" s="29" t="s">
        <v>102</v>
      </c>
    </row>
    <row r="42" spans="1:8" ht="16.5" hidden="1" customHeight="1">
      <c r="A42" s="45" t="s">
        <v>85</v>
      </c>
      <c r="B42" s="35" t="s">
        <v>87</v>
      </c>
      <c r="C42" s="29">
        <f>C43</f>
        <v>0</v>
      </c>
      <c r="D42" s="29">
        <f>D43</f>
        <v>0</v>
      </c>
      <c r="E42" s="29">
        <f>E43</f>
        <v>0</v>
      </c>
      <c r="F42" s="29">
        <v>0</v>
      </c>
      <c r="G42" s="29">
        <v>0</v>
      </c>
    </row>
    <row r="43" spans="1:8" ht="40.5" hidden="1" customHeight="1">
      <c r="A43" s="45" t="s">
        <v>86</v>
      </c>
      <c r="B43" s="35" t="s">
        <v>88</v>
      </c>
      <c r="C43" s="29">
        <v>0</v>
      </c>
      <c r="D43" s="29">
        <v>0</v>
      </c>
      <c r="E43" s="29">
        <v>0</v>
      </c>
      <c r="F43" s="29">
        <v>0</v>
      </c>
      <c r="G43" s="29" t="e">
        <f t="shared" si="7"/>
        <v>#DIV/0!</v>
      </c>
    </row>
    <row r="44" spans="1:8" ht="19.5" customHeight="1">
      <c r="A44" s="33" t="s">
        <v>77</v>
      </c>
      <c r="B44" s="35" t="s">
        <v>23</v>
      </c>
      <c r="C44" s="29">
        <f t="shared" ref="C44:E44" si="15">C45</f>
        <v>271</v>
      </c>
      <c r="D44" s="29">
        <f t="shared" si="15"/>
        <v>2030.5</v>
      </c>
      <c r="E44" s="29">
        <f t="shared" si="15"/>
        <v>306.39999999999998</v>
      </c>
      <c r="F44" s="29">
        <f t="shared" si="10"/>
        <v>15.089879340064021</v>
      </c>
      <c r="G44" s="29">
        <f t="shared" si="7"/>
        <v>113.06273062730628</v>
      </c>
    </row>
    <row r="45" spans="1:8" ht="18.75" customHeight="1">
      <c r="A45" s="33" t="s">
        <v>24</v>
      </c>
      <c r="B45" s="35" t="s">
        <v>25</v>
      </c>
      <c r="C45" s="29">
        <v>271</v>
      </c>
      <c r="D45" s="29">
        <v>2030.5</v>
      </c>
      <c r="E45" s="29">
        <v>306.39999999999998</v>
      </c>
      <c r="F45" s="29">
        <f t="shared" si="10"/>
        <v>15.089879340064021</v>
      </c>
      <c r="G45" s="29">
        <f t="shared" si="7"/>
        <v>113.06273062730628</v>
      </c>
    </row>
    <row r="46" spans="1:8" ht="30" customHeight="1">
      <c r="A46" s="32" t="s">
        <v>26</v>
      </c>
      <c r="B46" s="32"/>
      <c r="C46" s="26">
        <f>C5-C29</f>
        <v>-52.900000000000091</v>
      </c>
      <c r="D46" s="26">
        <f>D5-D29</f>
        <v>-523.79999999999927</v>
      </c>
      <c r="E46" s="26">
        <f>E5-E29</f>
        <v>1475.3000000000002</v>
      </c>
      <c r="F46" s="26"/>
      <c r="G46" s="26"/>
    </row>
    <row r="47" spans="1:8" ht="30" customHeight="1">
      <c r="A47" s="32" t="s">
        <v>27</v>
      </c>
      <c r="B47" s="32"/>
      <c r="C47" s="38">
        <f t="shared" ref="C47" si="16">C49</f>
        <v>52.900000000000091</v>
      </c>
      <c r="D47" s="38">
        <f>D49</f>
        <v>523.79999999999927</v>
      </c>
      <c r="E47" s="38">
        <f t="shared" ref="E47" si="17">E49</f>
        <v>-1475.3000000000002</v>
      </c>
      <c r="F47" s="47"/>
      <c r="G47" s="26"/>
    </row>
    <row r="48" spans="1:8" ht="18.75" customHeight="1">
      <c r="A48" s="33" t="s">
        <v>3</v>
      </c>
      <c r="B48" s="33"/>
      <c r="C48" s="39"/>
      <c r="D48" s="39"/>
      <c r="E48" s="39"/>
      <c r="F48" s="48"/>
      <c r="G48" s="48"/>
    </row>
    <row r="49" spans="1:7" ht="27" customHeight="1">
      <c r="A49" s="33" t="s">
        <v>28</v>
      </c>
      <c r="B49" s="35" t="s">
        <v>29</v>
      </c>
      <c r="C49" s="39">
        <f t="shared" ref="C49" si="18">C50+C51</f>
        <v>52.900000000000091</v>
      </c>
      <c r="D49" s="39">
        <f t="shared" ref="D49:E49" si="19">D50+D51</f>
        <v>523.79999999999927</v>
      </c>
      <c r="E49" s="39">
        <f t="shared" si="19"/>
        <v>-1475.3000000000002</v>
      </c>
      <c r="F49" s="48"/>
      <c r="G49" s="48"/>
    </row>
    <row r="50" spans="1:7" ht="28.5" customHeight="1">
      <c r="A50" s="33" t="s">
        <v>30</v>
      </c>
      <c r="B50" s="35" t="s">
        <v>31</v>
      </c>
      <c r="C50" s="39">
        <v>-1223.5</v>
      </c>
      <c r="D50" s="39">
        <v>-8469.2000000000007</v>
      </c>
      <c r="E50" s="39">
        <v>-2773.9</v>
      </c>
      <c r="F50" s="48"/>
      <c r="G50" s="48"/>
    </row>
    <row r="51" spans="1:7" ht="26.25" customHeight="1">
      <c r="A51" s="33" t="s">
        <v>32</v>
      </c>
      <c r="B51" s="35" t="s">
        <v>33</v>
      </c>
      <c r="C51" s="39">
        <v>1276.4000000000001</v>
      </c>
      <c r="D51" s="39">
        <v>8993</v>
      </c>
      <c r="E51" s="39">
        <v>1298.5999999999999</v>
      </c>
      <c r="F51" s="48"/>
      <c r="G51" s="48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50" t="s">
        <v>39</v>
      </c>
      <c r="B55" s="50"/>
      <c r="C55" s="50"/>
      <c r="D55" s="50"/>
      <c r="E55" s="50"/>
      <c r="F55" s="50"/>
      <c r="G55" s="50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5" sqref="E5:E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117" customHeight="1">
      <c r="A2" s="51" t="s">
        <v>97</v>
      </c>
      <c r="B2" s="50"/>
      <c r="C2" s="50"/>
      <c r="D2" s="50"/>
      <c r="E2" s="50"/>
      <c r="F2" s="50"/>
      <c r="G2" s="50"/>
    </row>
    <row r="3" spans="1:7">
      <c r="A3" s="3"/>
      <c r="B3" s="3"/>
      <c r="C3" s="3"/>
      <c r="D3" s="3"/>
      <c r="E3" s="3"/>
      <c r="F3" s="3"/>
      <c r="G3" s="4"/>
    </row>
    <row r="4" spans="1:7" ht="88.5" customHeight="1">
      <c r="A4" s="11" t="s">
        <v>34</v>
      </c>
      <c r="B4" s="11" t="s">
        <v>35</v>
      </c>
      <c r="C4" s="11" t="s">
        <v>91</v>
      </c>
      <c r="D4" s="11" t="s">
        <v>98</v>
      </c>
      <c r="E4" s="11" t="s">
        <v>99</v>
      </c>
      <c r="F4" s="11" t="s">
        <v>100</v>
      </c>
      <c r="G4" s="11" t="s">
        <v>96</v>
      </c>
    </row>
    <row r="5" spans="1:7" ht="76.5" customHeight="1">
      <c r="A5" s="12" t="s">
        <v>36</v>
      </c>
      <c r="B5" s="13">
        <v>2</v>
      </c>
      <c r="C5" s="13">
        <v>320.7</v>
      </c>
      <c r="D5" s="13">
        <v>2267.1</v>
      </c>
      <c r="E5" s="13">
        <v>407.2</v>
      </c>
      <c r="F5" s="13">
        <f>E5/D5*100</f>
        <v>17.961272109743724</v>
      </c>
      <c r="G5" s="13">
        <f>E5/C5*100</f>
        <v>126.97224820704709</v>
      </c>
    </row>
    <row r="6" spans="1:7" ht="66.75" customHeight="1">
      <c r="A6" s="14" t="s">
        <v>37</v>
      </c>
      <c r="B6" s="13">
        <v>2.2000000000000002</v>
      </c>
      <c r="C6" s="13">
        <v>180</v>
      </c>
      <c r="D6" s="13">
        <v>1267</v>
      </c>
      <c r="E6" s="13">
        <v>210.4</v>
      </c>
      <c r="F6" s="13">
        <f>E6/D6*100</f>
        <v>16.606156274664563</v>
      </c>
      <c r="G6" s="13">
        <f>E6/C6*100</f>
        <v>116.88888888888889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50" t="s">
        <v>62</v>
      </c>
      <c r="B10" s="50"/>
      <c r="C10" s="50"/>
      <c r="D10" s="50"/>
      <c r="E10" s="50"/>
      <c r="F10" s="50"/>
      <c r="G10" s="50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7" sqref="B7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51" t="s">
        <v>101</v>
      </c>
      <c r="B2" s="50"/>
      <c r="C2" s="50"/>
      <c r="D2" s="50"/>
      <c r="E2" s="50"/>
      <c r="F2" s="50"/>
    </row>
    <row r="3" spans="1:7">
      <c r="A3" s="3"/>
      <c r="B3" s="9"/>
      <c r="C3" s="3"/>
      <c r="D3" s="3"/>
      <c r="E3" s="3"/>
      <c r="F3" s="4"/>
    </row>
    <row r="4" spans="1:7" ht="66.75" customHeight="1">
      <c r="A4" s="2" t="s">
        <v>60</v>
      </c>
      <c r="B4" s="22" t="s">
        <v>91</v>
      </c>
      <c r="C4" s="22" t="s">
        <v>98</v>
      </c>
      <c r="D4" s="22" t="s">
        <v>99</v>
      </c>
      <c r="E4" s="22" t="s">
        <v>100</v>
      </c>
      <c r="F4" s="22" t="s">
        <v>96</v>
      </c>
    </row>
    <row r="5" spans="1:7" ht="68.25" customHeight="1">
      <c r="A5" s="18" t="s">
        <v>74</v>
      </c>
      <c r="B5" s="5">
        <v>0</v>
      </c>
      <c r="C5" s="5">
        <v>2</v>
      </c>
      <c r="D5" s="5">
        <v>0</v>
      </c>
      <c r="E5" s="5">
        <f t="shared" ref="E5:E9" si="0">D5/C5*100</f>
        <v>0</v>
      </c>
      <c r="F5" s="5">
        <v>0</v>
      </c>
    </row>
    <row r="6" spans="1:7" ht="70.5" customHeight="1">
      <c r="A6" s="19" t="s">
        <v>64</v>
      </c>
      <c r="B6" s="5">
        <v>94.9</v>
      </c>
      <c r="C6" s="5">
        <v>523.20000000000005</v>
      </c>
      <c r="D6" s="5">
        <v>207.1</v>
      </c>
      <c r="E6" s="5">
        <f t="shared" si="0"/>
        <v>39.583333333333329</v>
      </c>
      <c r="F6" s="5" t="s">
        <v>103</v>
      </c>
    </row>
    <row r="7" spans="1:7" ht="78.75" customHeight="1">
      <c r="A7" s="20" t="s">
        <v>107</v>
      </c>
      <c r="B7" s="5">
        <v>165.9</v>
      </c>
      <c r="C7" s="5">
        <v>3104.4</v>
      </c>
      <c r="D7" s="5">
        <v>126</v>
      </c>
      <c r="E7" s="5">
        <f t="shared" si="0"/>
        <v>4.0587553150367217</v>
      </c>
      <c r="F7" s="5">
        <f t="shared" ref="F7:F9" si="1">D7/B7*100</f>
        <v>75.949367088607588</v>
      </c>
      <c r="G7" s="17"/>
    </row>
    <row r="8" spans="1:7" s="15" customFormat="1" ht="61.5" customHeight="1">
      <c r="A8" s="20" t="s">
        <v>89</v>
      </c>
      <c r="B8" s="5">
        <v>271</v>
      </c>
      <c r="C8" s="5">
        <v>2030.5</v>
      </c>
      <c r="D8" s="5">
        <v>306.39999999999998</v>
      </c>
      <c r="E8" s="5">
        <f t="shared" si="0"/>
        <v>15.089879340064021</v>
      </c>
      <c r="F8" s="5">
        <f t="shared" si="1"/>
        <v>113.06273062730628</v>
      </c>
    </row>
    <row r="9" spans="1:7" ht="21" customHeight="1">
      <c r="A9" s="8" t="s">
        <v>61</v>
      </c>
      <c r="B9" s="10">
        <f t="shared" ref="B9" si="2">B6+B7+B5+B8</f>
        <v>531.79999999999995</v>
      </c>
      <c r="C9" s="10">
        <f t="shared" ref="C9:D9" si="3">C6+C7+C5+C8</f>
        <v>5660.1</v>
      </c>
      <c r="D9" s="10">
        <f t="shared" si="3"/>
        <v>639.5</v>
      </c>
      <c r="E9" s="10">
        <f t="shared" si="0"/>
        <v>11.298386954294093</v>
      </c>
      <c r="F9" s="10">
        <f t="shared" si="1"/>
        <v>120.25197442647612</v>
      </c>
    </row>
    <row r="10" spans="1:7">
      <c r="A10" s="3"/>
      <c r="B10" s="3"/>
      <c r="C10" s="3"/>
      <c r="D10" s="3"/>
      <c r="E10" s="3"/>
      <c r="F10" s="3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50" t="s">
        <v>63</v>
      </c>
      <c r="B13" s="50"/>
      <c r="C13" s="50"/>
      <c r="D13" s="50"/>
      <c r="E13" s="50"/>
      <c r="F13" s="50"/>
    </row>
    <row r="14" spans="1:7">
      <c r="A14" s="3"/>
      <c r="B14" s="3"/>
      <c r="C14" s="3"/>
      <c r="D14" s="3"/>
      <c r="E14" s="3"/>
      <c r="F14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2025-04-28T10:51:16Z</cp:lastPrinted>
  <dcterms:created xsi:type="dcterms:W3CDTF">2017-04-17T10:25:39Z</dcterms:created>
  <dcterms:modified xsi:type="dcterms:W3CDTF">2025-04-28T10:51:19Z</dcterms:modified>
</cp:coreProperties>
</file>