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360" yWindow="-90" windowWidth="13680" windowHeight="12750" activeTab="2"/>
  </bookViews>
  <sheets>
    <sheet name="таблица 1" sheetId="1" r:id="rId1"/>
    <sheet name="таблица 2" sheetId="2" r:id="rId2"/>
    <sheet name="таблица 3" sheetId="3" r:id="rId3"/>
  </sheets>
  <calcPr calcId="125725"/>
</workbook>
</file>

<file path=xl/calcChain.xml><?xml version="1.0" encoding="utf-8"?>
<calcChain xmlns="http://schemas.openxmlformats.org/spreadsheetml/2006/main">
  <c r="E8" i="3"/>
  <c r="E9"/>
  <c r="E10"/>
  <c r="F7"/>
  <c r="F8"/>
  <c r="F10"/>
  <c r="E5"/>
  <c r="C10"/>
  <c r="D10"/>
  <c r="B10"/>
  <c r="F34" i="1"/>
  <c r="F35"/>
  <c r="F36"/>
  <c r="F37"/>
  <c r="F38"/>
  <c r="F39"/>
  <c r="F40"/>
  <c r="F41"/>
  <c r="F42"/>
  <c r="G34"/>
  <c r="G36"/>
  <c r="G37"/>
  <c r="G38"/>
  <c r="G39"/>
  <c r="G41"/>
  <c r="G42"/>
  <c r="F45"/>
  <c r="F46"/>
  <c r="F47"/>
  <c r="F48"/>
  <c r="F49"/>
  <c r="G48"/>
  <c r="G49"/>
  <c r="D39"/>
  <c r="E39"/>
  <c r="C39"/>
  <c r="C53"/>
  <c r="F16"/>
  <c r="F17"/>
  <c r="G9"/>
  <c r="G10"/>
  <c r="G14"/>
  <c r="G15"/>
  <c r="G16"/>
  <c r="G17"/>
  <c r="G18"/>
  <c r="G19"/>
  <c r="G20"/>
  <c r="G23"/>
  <c r="G24"/>
  <c r="G26"/>
  <c r="G28"/>
  <c r="F24"/>
  <c r="F44"/>
  <c r="D43"/>
  <c r="E43"/>
  <c r="C43"/>
  <c r="G45" l="1"/>
  <c r="C27"/>
  <c r="C25"/>
  <c r="E13"/>
  <c r="D13"/>
  <c r="F9"/>
  <c r="F10"/>
  <c r="F12"/>
  <c r="F14"/>
  <c r="F20"/>
  <c r="C11"/>
  <c r="C22"/>
  <c r="C13"/>
  <c r="C8"/>
  <c r="F6" i="3"/>
  <c r="F23" i="1"/>
  <c r="F26"/>
  <c r="G29"/>
  <c r="G30"/>
  <c r="E8"/>
  <c r="D8"/>
  <c r="E27"/>
  <c r="D27"/>
  <c r="E25"/>
  <c r="D25"/>
  <c r="E22"/>
  <c r="D22"/>
  <c r="E11"/>
  <c r="D11"/>
  <c r="G25" l="1"/>
  <c r="F11"/>
  <c r="F8"/>
  <c r="G8"/>
  <c r="F22"/>
  <c r="G22"/>
  <c r="G27"/>
  <c r="G13"/>
  <c r="D7"/>
  <c r="E7"/>
  <c r="C7"/>
  <c r="F25"/>
  <c r="F15"/>
  <c r="F13"/>
  <c r="E7" i="3"/>
  <c r="G7" i="1" l="1"/>
  <c r="C51"/>
  <c r="C48"/>
  <c r="C46"/>
  <c r="C37"/>
  <c r="C33"/>
  <c r="C21"/>
  <c r="F27"/>
  <c r="F28"/>
  <c r="D21"/>
  <c r="E21"/>
  <c r="G21" s="1"/>
  <c r="F29"/>
  <c r="F30"/>
  <c r="E37"/>
  <c r="D46"/>
  <c r="E46"/>
  <c r="D48"/>
  <c r="E48"/>
  <c r="D37"/>
  <c r="D33"/>
  <c r="E33"/>
  <c r="G33" l="1"/>
  <c r="C5"/>
  <c r="F21"/>
  <c r="F43"/>
  <c r="E5"/>
  <c r="D5"/>
  <c r="C31"/>
  <c r="F33"/>
  <c r="F7"/>
  <c r="D31"/>
  <c r="E31"/>
  <c r="G5" l="1"/>
  <c r="C50"/>
  <c r="F5"/>
  <c r="E6" i="3" l="1"/>
  <c r="G6" i="2" l="1"/>
  <c r="D53" i="1" l="1"/>
  <c r="D51" s="1"/>
  <c r="E53"/>
  <c r="E51" s="1"/>
  <c r="D50"/>
  <c r="G5" i="2"/>
  <c r="F6"/>
  <c r="F5"/>
  <c r="E50" i="1" l="1"/>
  <c r="G31"/>
  <c r="F31"/>
</calcChain>
</file>

<file path=xl/sharedStrings.xml><?xml version="1.0" encoding="utf-8"?>
<sst xmlns="http://schemas.openxmlformats.org/spreadsheetml/2006/main" count="122" uniqueCount="112">
  <si>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</si>
  <si>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</si>
  <si>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</si>
  <si>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</si>
  <si>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</si>
  <si>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</si>
  <si>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</si>
  <si>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</si>
  <si>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</si>
  <si>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</si>
  <si>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</si>
  <si>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</si>
  <si>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</si>
  <si>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</si>
  <si>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</si>
  <si>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</si>
  <si>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</si>
  <si>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</si>
  <si>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</si>
  <si>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</si>
  <si>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</si>
  <si>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</si>
  <si>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</si>
  <si>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</si>
  <si>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</si>
  <si>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</si>
  <si>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</si>
  <si>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</si>
  <si>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</si>
  <si>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</si>
  <si>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</si>
  <si>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</si>
  <si>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</si>
  <si>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</si>
  <si>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</si>
  <si>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</si>
  <si>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</si>
  <si>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</si>
  <si>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</si>
  <si>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</si>
  <si>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</si>
  <si>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</si>
  <si>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</si>
  <si>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</si>
  <si>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</si>
  <si>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</si>
  <si>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</si>
  <si>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</si>
  <si>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</si>
  <si>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</si>
  <si>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</si>
  <si>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</si>
  <si>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</si>
  <si>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</si>
  <si>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</si>
  <si>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</si>
  <si>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</si>
  <si>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</si>
  <si>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</si>
  <si>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</si>
  <si>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</si>
  <si>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</si>
  <si>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Е.А. Малышева</t>
  </si>
  <si>
    <t>Начальник финансового управления                                                                          Е.А. Малышева</t>
  </si>
  <si>
    <t>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</si>
  <si>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>Доходы от использования имущества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</si>
  <si>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</si>
  <si>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</si>
  <si>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</si>
  <si>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</si>
  <si>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</si>
  <si>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</si>
  <si>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Другие вопросы в области экономики</t>
  </si>
  <si>
    <t>00 0412 0000000000 000</t>
  </si>
  <si>
    <t>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</si>
  <si>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Резервные фонды</t>
  </si>
  <si>
    <t>00 0111 0000000000 000</t>
  </si>
  <si>
    <t>Культура и кинематография</t>
  </si>
  <si>
    <t>Налоги на товары (работы, услуги) реализуемые на территории Российской Федерации</t>
  </si>
  <si>
    <t>20215001100001150</t>
  </si>
  <si>
    <t>Субсидии на реализацию проектов развития муниципальных образований области, основанных на местных инициативах</t>
  </si>
  <si>
    <t>Безвозмездные поступления физ.лиц</t>
  </si>
  <si>
    <t>20705030100073150</t>
  </si>
  <si>
    <t>Безвозмездные перечисления организаций</t>
  </si>
  <si>
    <t>20405099100073150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</si>
  <si>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</si>
  <si>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</si>
  <si>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</si>
  <si>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</si>
  <si>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"Развитие культуры Большечечуйского муниципального образования Базарно-Карабулакского муниципального района"</t>
  </si>
  <si>
    <t>% исполнения плана                       2025 года</t>
  </si>
  <si>
    <t>% исполнения 2025 года к 2024 году</t>
  </si>
  <si>
    <t>% исполнения плана 2025 года</t>
  </si>
  <si>
    <t>Муниципальная программа "Ремонт и содержание автомобильных дорог общего пользования местного значения в границах Большечечуйского сельского поселения Базарно-Карабулакского муниципального района"</t>
  </si>
  <si>
    <t>Прочие неналоговые доходы</t>
  </si>
  <si>
    <t>Доходы от использования имущества, находящегося в государственной муниципальной собственности</t>
  </si>
  <si>
    <t>00 0502 0000000000 000</t>
  </si>
  <si>
    <t xml:space="preserve">Сведения об исполнении бюджета Большечечуйского муниципального образования                                                                                Базарно-Карабулакского муниципального района 
на 1 октября 2025 года      
</t>
  </si>
  <si>
    <t>Исполнено на 1 октября 2024 г.</t>
  </si>
  <si>
    <t>Утвержденные бюджетные назначения на                        1 октября 2025 г.</t>
  </si>
  <si>
    <t>Исполнено на 1 октября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</si>
  <si>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Большечечуйскому муниципальному образованию Базарно-Карабулакского муниципального района
 на 1 октября 2025 г.
</t>
  </si>
  <si>
    <t>Исполнено на 1 октября 2024 г. (тыс.руб)</t>
  </si>
  <si>
    <t>Утвержденные бюджетные назначения на           1 октября 2025 г. (тыс.руб)</t>
  </si>
  <si>
    <t>Исполнено на 1 октября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</si>
  <si>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Большечечуйского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2025 года     
</t>
  </si>
  <si>
    <t>св. 3-х раз</t>
  </si>
  <si>
    <t>Сельское хозяйство и рыболовство</t>
  </si>
  <si>
    <t>00 0405 0000000000 000</t>
  </si>
  <si>
    <t>Коммунальное хозяйство</t>
  </si>
  <si>
    <t>св. 3,2 раза</t>
  </si>
  <si>
    <t>Муниципальная программа "Оформление невостребованных земельных долей Большечечуйского муниципального образования Базарно-Карабулакского муниципального района Саратовской области"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</si>
</sst>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#,##0.0;[Red]\-#,##0.0"/>
    <numFmt numFmtId="168" formatCode="dd\.mm\.yyyy"/>
    <numFmt numFmtId="169" formatCode="#,##0.00_ ;\-#,##0.0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8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2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3"/>
    <xf numFmtId="0" fontId="8" fillId="0" borderId="4">
      <alignment horizontal="center"/>
    </xf>
    <xf numFmtId="0" fontId="9" fillId="0" borderId="5">
      <alignment horizontal="right"/>
    </xf>
    <xf numFmtId="0" fontId="8" fillId="0" borderId="0"/>
    <xf numFmtId="0" fontId="8" fillId="0" borderId="6">
      <alignment horizontal="right"/>
    </xf>
    <xf numFmtId="49" fontId="8" fillId="0" borderId="7">
      <alignment horizontal="center"/>
    </xf>
    <xf numFmtId="0" fontId="9" fillId="0" borderId="8">
      <alignment horizontal="right"/>
    </xf>
    <xf numFmtId="0" fontId="11" fillId="0" borderId="0"/>
    <xf numFmtId="168" fontId="8" fillId="0" borderId="9">
      <alignment horizontal="center"/>
    </xf>
    <xf numFmtId="0" fontId="8" fillId="0" borderId="0">
      <alignment horizontal="left"/>
    </xf>
    <xf numFmtId="49" fontId="8" fillId="0" borderId="0"/>
    <xf numFmtId="49" fontId="8" fillId="0" borderId="6">
      <alignment horizontal="right" vertical="center"/>
    </xf>
    <xf numFmtId="49" fontId="8" fillId="0" borderId="9">
      <alignment horizontal="center" vertical="center"/>
    </xf>
    <xf numFmtId="0" fontId="8" fillId="0" borderId="2">
      <alignment horizontal="left" wrapText="1"/>
    </xf>
    <xf numFmtId="49" fontId="8" fillId="0" borderId="9">
      <alignment horizontal="center"/>
    </xf>
    <xf numFmtId="0" fontId="8" fillId="0" borderId="10">
      <alignment horizontal="left" wrapText="1"/>
    </xf>
    <xf numFmtId="49" fontId="8" fillId="0" borderId="6">
      <alignment horizontal="right"/>
    </xf>
    <xf numFmtId="0" fontId="8" fillId="0" borderId="11">
      <alignment horizontal="left"/>
    </xf>
    <xf numFmtId="49" fontId="8" fillId="0" borderId="11"/>
    <xf numFmtId="49" fontId="8" fillId="0" borderId="6"/>
    <xf numFmtId="49" fontId="8" fillId="0" borderId="12">
      <alignment horizontal="center"/>
    </xf>
    <xf numFmtId="0" fontId="7" fillId="0" borderId="2">
      <alignment horizontal="center"/>
    </xf>
    <xf numFmtId="0" fontId="8" fillId="0" borderId="13">
      <alignment horizontal="center" vertical="top" wrapText="1"/>
    </xf>
    <xf numFmtId="49" fontId="8" fillId="0" borderId="13">
      <alignment horizontal="center" vertical="top" wrapText="1"/>
    </xf>
    <xf numFmtId="0" fontId="6" fillId="0" borderId="14"/>
    <xf numFmtId="0" fontId="6" fillId="0" borderId="5"/>
    <xf numFmtId="0" fontId="8" fillId="0" borderId="13">
      <alignment horizontal="center" vertical="center"/>
    </xf>
    <xf numFmtId="0" fontId="8" fillId="0" borderId="4">
      <alignment horizontal="center" vertical="center"/>
    </xf>
    <xf numFmtId="49" fontId="8" fillId="0" borderId="4">
      <alignment horizontal="center" vertical="center"/>
    </xf>
    <xf numFmtId="0" fontId="8" fillId="0" borderId="15">
      <alignment horizontal="left" wrapText="1"/>
    </xf>
    <xf numFmtId="49" fontId="8" fillId="0" borderId="16">
      <alignment horizontal="center" wrapText="1"/>
    </xf>
    <xf numFmtId="49" fontId="8" fillId="0" borderId="17">
      <alignment horizontal="center"/>
    </xf>
    <xf numFmtId="4" fontId="8" fillId="0" borderId="17">
      <alignment horizontal="right" shrinkToFit="1"/>
    </xf>
    <xf numFmtId="0" fontId="8" fillId="0" borderId="18">
      <alignment horizontal="left" wrapText="1"/>
    </xf>
    <xf numFmtId="49" fontId="8" fillId="0" borderId="19">
      <alignment horizontal="center" shrinkToFi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 indent="2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49" fontId="8" fillId="0" borderId="0">
      <alignment horizontal="right"/>
    </xf>
    <xf numFmtId="0" fontId="7" fillId="0" borderId="5">
      <alignment horizontal="center"/>
    </xf>
    <xf numFmtId="0" fontId="8" fillId="0" borderId="4">
      <alignment horizontal="center" vertical="center" shrinkToFit="1"/>
    </xf>
    <xf numFmtId="49" fontId="8" fillId="0" borderId="4">
      <alignment horizontal="center" vertical="center" shrinkToFit="1"/>
    </xf>
    <xf numFmtId="49" fontId="6" fillId="0" borderId="5"/>
    <xf numFmtId="0" fontId="8" fillId="0" borderId="16">
      <alignment horizontal="center" shrinkToFit="1"/>
    </xf>
    <xf numFmtId="4" fontId="8" fillId="0" borderId="24">
      <alignment horizontal="right" shrinkToFit="1"/>
    </xf>
    <xf numFmtId="49" fontId="6" fillId="0" borderId="8"/>
    <xf numFmtId="0" fontId="8" fillId="0" borderId="19">
      <alignment horizontal="center" shrinkToFit="1"/>
    </xf>
    <xf numFmtId="169" fontId="8" fillId="0" borderId="20">
      <alignment horizontal="right" shrinkToFit="1"/>
    </xf>
    <xf numFmtId="169" fontId="8" fillId="0" borderId="25">
      <alignment horizontal="right" shrinkToFit="1"/>
    </xf>
    <xf numFmtId="0" fontId="8" fillId="0" borderId="26">
      <alignment horizontal="left" wrapText="1"/>
    </xf>
    <xf numFmtId="49" fontId="8" fillId="0" borderId="22">
      <alignment horizontal="center" wrapText="1"/>
    </xf>
    <xf numFmtId="49" fontId="8" fillId="0" borderId="23">
      <alignment horizontal="center" wrapText="1"/>
    </xf>
    <xf numFmtId="4" fontId="8" fillId="0" borderId="23">
      <alignment horizontal="right" wrapText="1"/>
    </xf>
    <xf numFmtId="4" fontId="8" fillId="0" borderId="21">
      <alignment horizontal="right" wrapText="1"/>
    </xf>
    <xf numFmtId="0" fontId="6" fillId="0" borderId="8">
      <alignment wrapText="1"/>
    </xf>
    <xf numFmtId="0" fontId="8" fillId="0" borderId="27">
      <alignment horizontal="left" wrapText="1"/>
    </xf>
    <xf numFmtId="49" fontId="8" fillId="0" borderId="28">
      <alignment horizontal="center" shrinkToFit="1"/>
    </xf>
    <xf numFmtId="49" fontId="8" fillId="0" borderId="29">
      <alignment horizontal="center"/>
    </xf>
    <xf numFmtId="4" fontId="8" fillId="0" borderId="29">
      <alignment horizontal="right" shrinkToFit="1"/>
    </xf>
    <xf numFmtId="49" fontId="8" fillId="0" borderId="30">
      <alignment horizontal="center"/>
    </xf>
    <xf numFmtId="0" fontId="6" fillId="0" borderId="8"/>
    <xf numFmtId="0" fontId="11" fillId="0" borderId="11"/>
    <xf numFmtId="0" fontId="11" fillId="0" borderId="31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2">
      <alignment horizontal="left"/>
    </xf>
    <xf numFmtId="49" fontId="8" fillId="0" borderId="2">
      <alignment horizontal="left"/>
    </xf>
    <xf numFmtId="0" fontId="8" fillId="0" borderId="2">
      <alignment horizontal="center" shrinkToFit="1"/>
    </xf>
    <xf numFmtId="49" fontId="8" fillId="0" borderId="2">
      <alignment horizontal="center" vertical="center" shrinkToFit="1"/>
    </xf>
    <xf numFmtId="49" fontId="6" fillId="0" borderId="2">
      <alignment shrinkToFit="1"/>
    </xf>
    <xf numFmtId="49" fontId="8" fillId="0" borderId="2">
      <alignment horizontal="right"/>
    </xf>
    <xf numFmtId="0" fontId="8" fillId="0" borderId="16">
      <alignment horizontal="center" vertical="center" shrinkToFit="1"/>
    </xf>
    <xf numFmtId="49" fontId="8" fillId="0" borderId="17">
      <alignment horizontal="center" vertical="center"/>
    </xf>
    <xf numFmtId="0" fontId="8" fillId="0" borderId="15">
      <alignment horizontal="left" wrapText="1" indent="2"/>
    </xf>
    <xf numFmtId="0" fontId="8" fillId="0" borderId="32">
      <alignment horizontal="center" vertical="center" shrinkToFit="1"/>
    </xf>
    <xf numFmtId="49" fontId="8" fillId="0" borderId="13">
      <alignment horizontal="center" vertical="center"/>
    </xf>
    <xf numFmtId="169" fontId="8" fillId="0" borderId="13">
      <alignment horizontal="right" vertical="center" shrinkToFit="1"/>
    </xf>
    <xf numFmtId="169" fontId="8" fillId="0" borderId="27">
      <alignment horizontal="right" vertical="center" shrinkToFit="1"/>
    </xf>
    <xf numFmtId="0" fontId="8" fillId="0" borderId="33">
      <alignment horizontal="left" wrapText="1"/>
    </xf>
    <xf numFmtId="4" fontId="8" fillId="0" borderId="13">
      <alignment horizontal="right" shrinkToFit="1"/>
    </xf>
    <xf numFmtId="4" fontId="8" fillId="0" borderId="27">
      <alignment horizontal="right" shrinkToFit="1"/>
    </xf>
    <xf numFmtId="0" fontId="8" fillId="0" borderId="18">
      <alignment horizontal="left" wrapText="1" indent="2"/>
    </xf>
    <xf numFmtId="0" fontId="13" fillId="0" borderId="27">
      <alignment wrapText="1"/>
    </xf>
    <xf numFmtId="0" fontId="13" fillId="0" borderId="27"/>
    <xf numFmtId="0" fontId="13" fillId="2" borderId="27">
      <alignment wrapText="1"/>
    </xf>
    <xf numFmtId="0" fontId="8" fillId="2" borderId="26">
      <alignment horizontal="left" wrapText="1"/>
    </xf>
    <xf numFmtId="49" fontId="8" fillId="0" borderId="27">
      <alignment horizontal="center" shrinkToFit="1"/>
    </xf>
    <xf numFmtId="49" fontId="8" fillId="0" borderId="13">
      <alignment horizontal="center" vertical="center" shrinkToFit="1"/>
    </xf>
    <xf numFmtId="0" fontId="6" fillId="0" borderId="11">
      <alignment horizontal="left"/>
    </xf>
    <xf numFmtId="0" fontId="6" fillId="0" borderId="31">
      <alignment horizontal="left" wrapText="1"/>
    </xf>
    <xf numFmtId="0" fontId="6" fillId="0" borderId="31">
      <alignment horizontal="left"/>
    </xf>
    <xf numFmtId="0" fontId="8" fillId="0" borderId="31"/>
    <xf numFmtId="49" fontId="6" fillId="0" borderId="31"/>
    <xf numFmtId="49" fontId="6" fillId="0" borderId="31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2">
      <alignment horizontal="center" wrapText="1"/>
    </xf>
    <xf numFmtId="0" fontId="14" fillId="0" borderId="0">
      <alignment horizontal="center"/>
    </xf>
    <xf numFmtId="0" fontId="14" fillId="0" borderId="11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1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2"/>
    <xf numFmtId="0" fontId="11" fillId="0" borderId="0"/>
    <xf numFmtId="0" fontId="6" fillId="0" borderId="2"/>
    <xf numFmtId="0" fontId="6" fillId="0" borderId="13">
      <alignment horizontal="left" wrapText="1"/>
    </xf>
    <xf numFmtId="0" fontId="6" fillId="0" borderId="11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3">
      <alignment horizontal="left"/>
    </xf>
    <xf numFmtId="0" fontId="5" fillId="0" borderId="0"/>
    <xf numFmtId="0" fontId="11" fillId="0" borderId="2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" fillId="0" borderId="0"/>
  </cellStyleXfs>
  <cellXfs count="64">
    <xf numFmtId="0" fontId="0" fillId="0" borderId="0" xfId="0"/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1" xfId="0" applyFont="1" applyBorder="1" applyAlignment="1">
      <alignment vertical="top" wrapText="1"/>
    </xf>
    <xf numFmtId="0" fontId="17" fillId="0" borderId="0" xfId="0" applyFont="1" applyFill="1"/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1" fillId="0" borderId="0" xfId="0" applyFont="1"/>
    <xf numFmtId="164" fontId="1" fillId="0" borderId="0" xfId="0" applyNumberFormat="1" applyFont="1"/>
    <xf numFmtId="166" fontId="21" fillId="0" borderId="1" xfId="1" applyNumberFormat="1" applyFont="1" applyFill="1" applyBorder="1" applyAlignment="1" applyProtection="1">
      <alignment horizontal="left" vertical="top" wrapText="1"/>
      <protection hidden="1"/>
    </xf>
    <xf numFmtId="166" fontId="21" fillId="0" borderId="1" xfId="3" applyNumberFormat="1" applyFont="1" applyFill="1" applyBorder="1" applyAlignment="1" applyProtection="1">
      <alignment horizontal="left" vertical="top" wrapText="1"/>
      <protection hidden="1"/>
    </xf>
    <xf numFmtId="166" fontId="21" fillId="0" borderId="1" xfId="2" applyNumberFormat="1" applyFont="1" applyFill="1" applyBorder="1" applyAlignment="1" applyProtection="1">
      <alignment horizontal="left" vertical="top" wrapText="1"/>
      <protection hidden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1" fontId="19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vertical="top" wrapText="1"/>
    </xf>
    <xf numFmtId="0" fontId="19" fillId="0" borderId="1" xfId="0" applyFont="1" applyFill="1" applyBorder="1" applyAlignment="1">
      <alignment vertical="top" wrapText="1"/>
    </xf>
    <xf numFmtId="164" fontId="19" fillId="0" borderId="1" xfId="0" applyNumberFormat="1" applyFont="1" applyFill="1" applyBorder="1" applyAlignment="1">
      <alignment horizontal="right" vertical="top" wrapText="1"/>
    </xf>
    <xf numFmtId="165" fontId="19" fillId="4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Fill="1" applyBorder="1" applyAlignment="1">
      <alignment horizontal="right" vertical="center" wrapText="1"/>
    </xf>
    <xf numFmtId="0" fontId="20" fillId="0" borderId="1" xfId="0" applyFont="1" applyBorder="1" applyAlignment="1">
      <alignment vertical="top" wrapText="1"/>
    </xf>
    <xf numFmtId="166" fontId="21" fillId="0" borderId="1" xfId="0" applyNumberFormat="1" applyFont="1" applyFill="1" applyBorder="1" applyAlignment="1" applyProtection="1">
      <alignment vertical="top" wrapText="1"/>
      <protection hidden="1"/>
    </xf>
    <xf numFmtId="164" fontId="1" fillId="0" borderId="0" xfId="0" applyNumberFormat="1" applyFont="1"/>
    <xf numFmtId="164" fontId="19" fillId="0" borderId="1" xfId="0" applyNumberFormat="1" applyFont="1" applyFill="1" applyBorder="1" applyAlignment="1">
      <alignment horizontal="center" vertical="top" wrapText="1"/>
    </xf>
    <xf numFmtId="164" fontId="16" fillId="4" borderId="1" xfId="0" applyNumberFormat="1" applyFont="1" applyFill="1" applyBorder="1" applyAlignment="1">
      <alignment horizontal="right" vertical="center" wrapText="1"/>
    </xf>
    <xf numFmtId="0" fontId="20" fillId="5" borderId="1" xfId="0" applyFont="1" applyFill="1" applyBorder="1" applyAlignment="1">
      <alignment vertical="top" wrapText="1"/>
    </xf>
    <xf numFmtId="1" fontId="20" fillId="5" borderId="1" xfId="0" applyNumberFormat="1" applyFont="1" applyFill="1" applyBorder="1" applyAlignment="1">
      <alignment horizontal="right" vertical="center" wrapText="1"/>
    </xf>
    <xf numFmtId="165" fontId="19" fillId="5" borderId="1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horizontal="left" vertical="top" wrapText="1"/>
    </xf>
    <xf numFmtId="1" fontId="16" fillId="5" borderId="1" xfId="0" applyNumberFormat="1" applyFont="1" applyFill="1" applyBorder="1" applyAlignment="1">
      <alignment horizontal="center" vertical="top" wrapText="1"/>
    </xf>
    <xf numFmtId="165" fontId="16" fillId="5" borderId="1" xfId="0" applyNumberFormat="1" applyFont="1" applyFill="1" applyBorder="1" applyAlignment="1">
      <alignment horizontal="right" vertical="center" wrapText="1"/>
    </xf>
    <xf numFmtId="164" fontId="16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21" fillId="5" borderId="1" xfId="2" applyNumberFormat="1" applyFont="1" applyFill="1" applyBorder="1" applyAlignment="1" applyProtection="1">
      <alignment horizontal="left" vertical="top" wrapText="1"/>
      <protection hidden="1"/>
    </xf>
    <xf numFmtId="1" fontId="21" fillId="5" borderId="1" xfId="2" applyNumberFormat="1" applyFont="1" applyFill="1" applyBorder="1" applyAlignment="1" applyProtection="1">
      <alignment horizontal="right" vertical="center"/>
      <protection hidden="1"/>
    </xf>
    <xf numFmtId="0" fontId="22" fillId="5" borderId="1" xfId="0" applyFont="1" applyFill="1" applyBorder="1" applyAlignment="1">
      <alignment vertical="top" wrapText="1"/>
    </xf>
    <xf numFmtId="49" fontId="22" fillId="5" borderId="1" xfId="0" applyNumberFormat="1" applyFont="1" applyFill="1" applyBorder="1" applyAlignment="1">
      <alignment horizontal="right" vertical="center" wrapText="1"/>
    </xf>
    <xf numFmtId="0" fontId="19" fillId="5" borderId="1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167" fontId="21" fillId="5" borderId="1" xfId="2" applyNumberFormat="1" applyFont="1" applyFill="1" applyBorder="1" applyAlignment="1" applyProtection="1">
      <alignment horizontal="right" vertical="center"/>
      <protection hidden="1"/>
    </xf>
    <xf numFmtId="0" fontId="16" fillId="5" borderId="1" xfId="0" applyFont="1" applyFill="1" applyBorder="1" applyAlignment="1">
      <alignment vertical="top" wrapText="1"/>
    </xf>
    <xf numFmtId="164" fontId="16" fillId="5" borderId="1" xfId="0" applyNumberFormat="1" applyFont="1" applyFill="1" applyBorder="1" applyAlignment="1">
      <alignment horizontal="right" vertical="top" wrapText="1"/>
    </xf>
    <xf numFmtId="164" fontId="16" fillId="5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0" fillId="5" borderId="1" xfId="0" applyFont="1" applyFill="1" applyBorder="1" applyAlignment="1">
      <alignment horizontal="left" vertical="top" wrapText="1"/>
    </xf>
  </cellXfs>
  <cellStyles count="158">
    <cellStyle name="br" xfId="144"/>
    <cellStyle name="br 2" xfId="154"/>
    <cellStyle name="col" xfId="143"/>
    <cellStyle name="col 2" xfId="153"/>
    <cellStyle name="st140" xfId="140"/>
    <cellStyle name="style0" xfId="145"/>
    <cellStyle name="style0 2" xfId="155"/>
    <cellStyle name="td" xfId="146"/>
    <cellStyle name="td 2" xfId="156"/>
    <cellStyle name="tr" xfId="142"/>
    <cellStyle name="tr 2" xfId="152"/>
    <cellStyle name="xl100" xfId="81"/>
    <cellStyle name="xl101" xfId="85"/>
    <cellStyle name="xl102" xfId="90"/>
    <cellStyle name="xl103" xfId="93"/>
    <cellStyle name="xl104" xfId="82"/>
    <cellStyle name="xl105" xfId="86"/>
    <cellStyle name="xl106" xfId="91"/>
    <cellStyle name="xl107" xfId="94"/>
    <cellStyle name="xl108" xfId="87"/>
    <cellStyle name="xl109" xfId="95"/>
    <cellStyle name="xl110" xfId="98"/>
    <cellStyle name="xl111" xfId="83"/>
    <cellStyle name="xl112" xfId="88"/>
    <cellStyle name="xl113" xfId="89"/>
    <cellStyle name="xl114" xfId="96"/>
    <cellStyle name="xl115" xfId="99"/>
    <cellStyle name="xl116" xfId="101"/>
    <cellStyle name="xl117" xfId="102"/>
    <cellStyle name="xl118" xfId="103"/>
    <cellStyle name="xl119" xfId="104"/>
    <cellStyle name="xl120" xfId="105"/>
    <cellStyle name="xl121" xfId="106"/>
    <cellStyle name="xl122" xfId="107"/>
    <cellStyle name="xl123" xfId="113"/>
    <cellStyle name="xl124" xfId="121"/>
    <cellStyle name="xl125" xfId="123"/>
    <cellStyle name="xl126" xfId="127"/>
    <cellStyle name="xl127" xfId="136"/>
    <cellStyle name="xl128" xfId="139"/>
    <cellStyle name="xl129" xfId="141"/>
    <cellStyle name="xl130" xfId="108"/>
    <cellStyle name="xl131" xfId="114"/>
    <cellStyle name="xl132" xfId="119"/>
    <cellStyle name="xl133" xfId="122"/>
    <cellStyle name="xl134" xfId="124"/>
    <cellStyle name="xl135" xfId="128"/>
    <cellStyle name="xl136" xfId="120"/>
    <cellStyle name="xl137" xfId="130"/>
    <cellStyle name="xl138" xfId="132"/>
    <cellStyle name="xl139" xfId="134"/>
    <cellStyle name="xl140" xfId="135"/>
    <cellStyle name="xl141" xfId="137"/>
    <cellStyle name="xl141 2" xfId="150"/>
    <cellStyle name="xl142" xfId="109"/>
    <cellStyle name="xl143" xfId="115"/>
    <cellStyle name="xl144" xfId="125"/>
    <cellStyle name="xl145" xfId="131"/>
    <cellStyle name="xl146" xfId="133"/>
    <cellStyle name="xl147" xfId="110"/>
    <cellStyle name="xl148" xfId="116"/>
    <cellStyle name="xl149" xfId="126"/>
    <cellStyle name="xl150" xfId="111"/>
    <cellStyle name="xl151" xfId="117"/>
    <cellStyle name="xl152" xfId="112"/>
    <cellStyle name="xl153" xfId="118"/>
    <cellStyle name="xl154" xfId="129"/>
    <cellStyle name="xl155" xfId="148"/>
    <cellStyle name="xl21" xfId="147"/>
    <cellStyle name="xl22" xfId="8"/>
    <cellStyle name="xl23" xfId="12"/>
    <cellStyle name="xl24" xfId="17"/>
    <cellStyle name="xl25" xfId="23"/>
    <cellStyle name="xl26" xfId="36"/>
    <cellStyle name="xl27" xfId="40"/>
    <cellStyle name="xl28" xfId="43"/>
    <cellStyle name="xl29" xfId="47"/>
    <cellStyle name="xl30" xfId="51"/>
    <cellStyle name="xl31" xfId="21"/>
    <cellStyle name="xl32" xfId="138"/>
    <cellStyle name="xl32 2" xfId="151"/>
    <cellStyle name="xl33" xfId="31"/>
    <cellStyle name="xl34" xfId="41"/>
    <cellStyle name="xl35" xfId="44"/>
    <cellStyle name="xl36" xfId="48"/>
    <cellStyle name="xl37" xfId="52"/>
    <cellStyle name="xl38" xfId="13"/>
    <cellStyle name="xl39" xfId="45"/>
    <cellStyle name="xl40" xfId="49"/>
    <cellStyle name="xl41" xfId="53"/>
    <cellStyle name="xl42" xfId="24"/>
    <cellStyle name="xl43" xfId="27"/>
    <cellStyle name="xl44" xfId="29"/>
    <cellStyle name="xl45" xfId="32"/>
    <cellStyle name="xl46" xfId="37"/>
    <cellStyle name="xl47" xfId="42"/>
    <cellStyle name="xl48" xfId="46"/>
    <cellStyle name="xl49" xfId="50"/>
    <cellStyle name="xl50" xfId="54"/>
    <cellStyle name="xl51" xfId="9"/>
    <cellStyle name="xl52" xfId="14"/>
    <cellStyle name="xl53" xfId="18"/>
    <cellStyle name="xl54" xfId="25"/>
    <cellStyle name="xl55" xfId="30"/>
    <cellStyle name="xl56" xfId="33"/>
    <cellStyle name="xl57" xfId="10"/>
    <cellStyle name="xl58" xfId="15"/>
    <cellStyle name="xl59" xfId="19"/>
    <cellStyle name="xl60" xfId="22"/>
    <cellStyle name="xl61" xfId="26"/>
    <cellStyle name="xl62" xfId="28"/>
    <cellStyle name="xl63" xfId="34"/>
    <cellStyle name="xl64" xfId="35"/>
    <cellStyle name="xl65" xfId="11"/>
    <cellStyle name="xl66" xfId="16"/>
    <cellStyle name="xl67" xfId="20"/>
    <cellStyle name="xl68" xfId="38"/>
    <cellStyle name="xl69" xfId="39"/>
    <cellStyle name="xl70" xfId="66"/>
    <cellStyle name="xl71" xfId="72"/>
    <cellStyle name="xl72" xfId="78"/>
    <cellStyle name="xl73" xfId="60"/>
    <cellStyle name="xl74" xfId="63"/>
    <cellStyle name="xl75" xfId="67"/>
    <cellStyle name="xl76" xfId="73"/>
    <cellStyle name="xl77" xfId="79"/>
    <cellStyle name="xl78" xfId="57"/>
    <cellStyle name="xl79" xfId="68"/>
    <cellStyle name="xl80" xfId="74"/>
    <cellStyle name="xl81" xfId="58"/>
    <cellStyle name="xl82" xfId="64"/>
    <cellStyle name="xl83" xfId="69"/>
    <cellStyle name="xl84" xfId="75"/>
    <cellStyle name="xl85" xfId="55"/>
    <cellStyle name="xl86" xfId="61"/>
    <cellStyle name="xl87" xfId="65"/>
    <cellStyle name="xl88" xfId="70"/>
    <cellStyle name="xl89" xfId="76"/>
    <cellStyle name="xl90" xfId="56"/>
    <cellStyle name="xl91" xfId="59"/>
    <cellStyle name="xl92" xfId="62"/>
    <cellStyle name="xl93" xfId="71"/>
    <cellStyle name="xl94" xfId="77"/>
    <cellStyle name="xl95" xfId="80"/>
    <cellStyle name="xl96" xfId="84"/>
    <cellStyle name="xl97" xfId="92"/>
    <cellStyle name="xl98" xfId="97"/>
    <cellStyle name="xl99" xfId="100"/>
    <cellStyle name="Обычный" xfId="0" builtinId="0"/>
    <cellStyle name="Обычный 2" xfId="1"/>
    <cellStyle name="Обычный 2 2" xfId="2"/>
    <cellStyle name="Обычный 2 2 2" xfId="5"/>
    <cellStyle name="Обычный 2 3" xfId="3"/>
    <cellStyle name="Обычный 2 3 2" xfId="6"/>
    <cellStyle name="Обычный 2 4" xfId="149"/>
    <cellStyle name="Обычный 2 5" xfId="4"/>
    <cellStyle name="Обычный 2 5 2" xfId="157"/>
    <cellStyle name="Обычный 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topLeftCell="A34" workbookViewId="0">
      <selection activeCell="A19" sqref="A19:A20"/>
    </sheetView>
  </sheetViews>
  <sheetFormatPr defaultRowHeight="15"/>
  <cols>
    <col min="1" max="1" width="28.28515625" style="1" customWidth="1"/>
    <col min="2" max="2" width="23" style="1" customWidth="1"/>
    <col min="3" max="3" width="12.5703125" style="1" customWidth="1"/>
    <col min="4" max="4" width="14.5703125" style="1" customWidth="1"/>
    <col min="5" max="5" width="12.140625" style="1" customWidth="1"/>
    <col min="6" max="6" width="11.140625" style="1" customWidth="1"/>
    <col min="7" max="7" width="11.5703125" style="1" customWidth="1"/>
    <col min="8" max="16384" width="9.140625" style="1"/>
  </cols>
  <sheetData>
    <row r="1" spans="1:8">
      <c r="A1" s="3"/>
      <c r="B1" s="3"/>
      <c r="C1" s="3"/>
      <c r="D1" s="3"/>
      <c r="E1" s="3"/>
      <c r="F1" s="3"/>
      <c r="G1" s="3"/>
    </row>
    <row r="2" spans="1:8" ht="58.5" customHeight="1">
      <c r="A2" s="62" t="s">
        <v>97</v>
      </c>
      <c r="B2" s="61"/>
      <c r="C2" s="61"/>
      <c r="D2" s="61"/>
      <c r="E2" s="61"/>
      <c r="F2" s="61"/>
      <c r="G2" s="61"/>
    </row>
    <row r="3" spans="1:8">
      <c r="A3" s="18"/>
      <c r="B3" s="18"/>
      <c r="C3" s="18"/>
      <c r="D3" s="18"/>
      <c r="E3" s="18"/>
      <c r="F3" s="18"/>
      <c r="G3" s="19" t="s">
        <v>38</v>
      </c>
    </row>
    <row r="4" spans="1:8" ht="68.25" customHeight="1">
      <c r="A4" s="16" t="s">
        <v>0</v>
      </c>
      <c r="B4" s="16" t="s">
        <v>1</v>
      </c>
      <c r="C4" s="16" t="s">
        <v>98</v>
      </c>
      <c r="D4" s="16" t="s">
        <v>99</v>
      </c>
      <c r="E4" s="16" t="s">
        <v>100</v>
      </c>
      <c r="F4" s="17" t="s">
        <v>90</v>
      </c>
      <c r="G4" s="17" t="s">
        <v>91</v>
      </c>
    </row>
    <row r="5" spans="1:8" ht="16.5" customHeight="1">
      <c r="A5" s="43" t="s">
        <v>2</v>
      </c>
      <c r="B5" s="44"/>
      <c r="C5" s="45">
        <f>C7+C21</f>
        <v>7120.6</v>
      </c>
      <c r="D5" s="45">
        <f>D7+D21</f>
        <v>11315.3</v>
      </c>
      <c r="E5" s="45">
        <f>E7+E21</f>
        <v>8473.5</v>
      </c>
      <c r="F5" s="46">
        <f>E5/D5*100</f>
        <v>74.885332249255441</v>
      </c>
      <c r="G5" s="46">
        <f t="shared" ref="G5:G30" si="0">E5/C5*100</f>
        <v>118.99980338735499</v>
      </c>
    </row>
    <row r="6" spans="1:8" ht="18.75" customHeight="1">
      <c r="A6" s="21" t="s">
        <v>3</v>
      </c>
      <c r="B6" s="22"/>
      <c r="C6" s="33"/>
      <c r="D6" s="33"/>
      <c r="E6" s="33"/>
      <c r="F6" s="20"/>
      <c r="G6" s="20"/>
    </row>
    <row r="7" spans="1:8" ht="15.75" customHeight="1">
      <c r="A7" s="39" t="s">
        <v>40</v>
      </c>
      <c r="B7" s="40">
        <v>1E+16</v>
      </c>
      <c r="C7" s="41">
        <f>C8+C10+C11+C13+C20+C18+C19</f>
        <v>3997.1</v>
      </c>
      <c r="D7" s="41">
        <f>D8+D10+D11+D13+D20+D18+D19</f>
        <v>5447.8</v>
      </c>
      <c r="E7" s="41">
        <f>E8+E10+E11+E13+E20+E18+E19</f>
        <v>3827.8999999999996</v>
      </c>
      <c r="F7" s="42">
        <f t="shared" ref="F7:F28" si="1">E7/D7*100</f>
        <v>70.26506112559197</v>
      </c>
      <c r="G7" s="42">
        <f>E7/C7*100</f>
        <v>95.766931024993113</v>
      </c>
    </row>
    <row r="8" spans="1:8" ht="19.5" customHeight="1">
      <c r="A8" s="39" t="s">
        <v>41</v>
      </c>
      <c r="B8" s="40">
        <v>1.01E+16</v>
      </c>
      <c r="C8" s="41">
        <f>C9</f>
        <v>291.2</v>
      </c>
      <c r="D8" s="41">
        <f>D9</f>
        <v>575.1</v>
      </c>
      <c r="E8" s="41">
        <f>E9</f>
        <v>286.60000000000002</v>
      </c>
      <c r="F8" s="42">
        <f t="shared" si="1"/>
        <v>49.834811337158754</v>
      </c>
      <c r="G8" s="42">
        <f t="shared" ref="G8:G28" si="2">E8/C8*100</f>
        <v>98.420329670329693</v>
      </c>
    </row>
    <row r="9" spans="1:8" ht="17.25" customHeight="1">
      <c r="A9" s="34" t="s">
        <v>42</v>
      </c>
      <c r="B9" s="25" t="s">
        <v>43</v>
      </c>
      <c r="C9" s="33">
        <v>291.2</v>
      </c>
      <c r="D9" s="33">
        <v>575.1</v>
      </c>
      <c r="E9" s="33">
        <v>286.60000000000002</v>
      </c>
      <c r="F9" s="23">
        <f t="shared" si="1"/>
        <v>49.834811337158754</v>
      </c>
      <c r="G9" s="23">
        <f t="shared" si="2"/>
        <v>98.420329670329693</v>
      </c>
    </row>
    <row r="10" spans="1:8" ht="55.5" customHeight="1">
      <c r="A10" s="39" t="s">
        <v>78</v>
      </c>
      <c r="B10" s="40">
        <v>1.03E+16</v>
      </c>
      <c r="C10" s="41">
        <v>741.7</v>
      </c>
      <c r="D10" s="41">
        <v>1018.1</v>
      </c>
      <c r="E10" s="41">
        <v>796</v>
      </c>
      <c r="F10" s="42">
        <f t="shared" si="1"/>
        <v>78.184854140064829</v>
      </c>
      <c r="G10" s="42">
        <f t="shared" si="2"/>
        <v>107.32101928003235</v>
      </c>
    </row>
    <row r="11" spans="1:8" ht="17.25" customHeight="1">
      <c r="A11" s="39" t="s">
        <v>44</v>
      </c>
      <c r="B11" s="40">
        <v>1.05E+16</v>
      </c>
      <c r="C11" s="41">
        <f>C12</f>
        <v>799.1</v>
      </c>
      <c r="D11" s="41">
        <f>D12</f>
        <v>2283.4</v>
      </c>
      <c r="E11" s="41">
        <f>E12</f>
        <v>2375.6</v>
      </c>
      <c r="F11" s="42">
        <f t="shared" si="1"/>
        <v>104.03783831129016</v>
      </c>
      <c r="G11" s="42" t="s">
        <v>106</v>
      </c>
      <c r="H11" s="36"/>
    </row>
    <row r="12" spans="1:8" ht="27" customHeight="1">
      <c r="A12" s="34" t="s">
        <v>45</v>
      </c>
      <c r="B12" s="25" t="s">
        <v>46</v>
      </c>
      <c r="C12" s="33">
        <v>799.1</v>
      </c>
      <c r="D12" s="33">
        <v>2283.4</v>
      </c>
      <c r="E12" s="33">
        <v>2375.6</v>
      </c>
      <c r="F12" s="23">
        <f t="shared" si="1"/>
        <v>104.03783831129016</v>
      </c>
      <c r="G12" s="23" t="s">
        <v>106</v>
      </c>
      <c r="H12" s="36"/>
    </row>
    <row r="13" spans="1:8" ht="18.75" customHeight="1">
      <c r="A13" s="39" t="s">
        <v>47</v>
      </c>
      <c r="B13" s="40">
        <v>1.06E+16</v>
      </c>
      <c r="C13" s="41">
        <f>C14+C15</f>
        <v>218.39999999999998</v>
      </c>
      <c r="D13" s="41">
        <f>D14+D15</f>
        <v>1495.2</v>
      </c>
      <c r="E13" s="41">
        <f>E14+E15</f>
        <v>228.7</v>
      </c>
      <c r="F13" s="42">
        <f t="shared" si="1"/>
        <v>15.295612627073298</v>
      </c>
      <c r="G13" s="42">
        <f t="shared" si="2"/>
        <v>104.71611721611723</v>
      </c>
      <c r="H13" s="12"/>
    </row>
    <row r="14" spans="1:8" ht="26.25" customHeight="1">
      <c r="A14" s="34" t="s">
        <v>48</v>
      </c>
      <c r="B14" s="25" t="s">
        <v>49</v>
      </c>
      <c r="C14" s="33">
        <v>42.7</v>
      </c>
      <c r="D14" s="33">
        <v>279</v>
      </c>
      <c r="E14" s="33">
        <v>52.3</v>
      </c>
      <c r="F14" s="23">
        <f t="shared" si="1"/>
        <v>18.745519713261647</v>
      </c>
      <c r="G14" s="23">
        <f t="shared" si="2"/>
        <v>122.48243559718968</v>
      </c>
    </row>
    <row r="15" spans="1:8" ht="17.25" customHeight="1">
      <c r="A15" s="34" t="s">
        <v>50</v>
      </c>
      <c r="B15" s="25" t="s">
        <v>51</v>
      </c>
      <c r="C15" s="33">
        <v>175.7</v>
      </c>
      <c r="D15" s="33">
        <v>1216.2</v>
      </c>
      <c r="E15" s="33">
        <v>176.4</v>
      </c>
      <c r="F15" s="23">
        <f t="shared" si="1"/>
        <v>14.50419338924519</v>
      </c>
      <c r="G15" s="23">
        <f t="shared" si="2"/>
        <v>100.39840637450199</v>
      </c>
      <c r="H15" s="12"/>
    </row>
    <row r="16" spans="1:8" ht="15" hidden="1" customHeight="1">
      <c r="A16" s="34" t="s">
        <v>52</v>
      </c>
      <c r="B16" s="24">
        <v>1.08E+16</v>
      </c>
      <c r="C16" s="33"/>
      <c r="D16" s="33"/>
      <c r="E16" s="33"/>
      <c r="F16" s="23" t="e">
        <f t="shared" si="1"/>
        <v>#DIV/0!</v>
      </c>
      <c r="G16" s="42" t="e">
        <f t="shared" si="2"/>
        <v>#DIV/0!</v>
      </c>
    </row>
    <row r="17" spans="1:8" ht="25.5" hidden="1" customHeight="1">
      <c r="A17" s="34" t="s">
        <v>65</v>
      </c>
      <c r="B17" s="24">
        <v>1.11E+16</v>
      </c>
      <c r="C17" s="33"/>
      <c r="D17" s="33"/>
      <c r="E17" s="33"/>
      <c r="F17" s="23" t="e">
        <f t="shared" si="1"/>
        <v>#DIV/0!</v>
      </c>
      <c r="G17" s="42" t="e">
        <f t="shared" si="2"/>
        <v>#DIV/0!</v>
      </c>
    </row>
    <row r="18" spans="1:8" s="11" customFormat="1" ht="25.5" customHeight="1">
      <c r="A18" s="63" t="s">
        <v>52</v>
      </c>
      <c r="B18" s="40">
        <v>1.08E+16</v>
      </c>
      <c r="C18" s="42">
        <v>0.2</v>
      </c>
      <c r="D18" s="41">
        <v>0</v>
      </c>
      <c r="E18" s="42">
        <v>0.1</v>
      </c>
      <c r="F18" s="42">
        <v>0</v>
      </c>
      <c r="G18" s="42">
        <f t="shared" si="2"/>
        <v>50</v>
      </c>
    </row>
    <row r="19" spans="1:8" s="11" customFormat="1" ht="54" customHeight="1">
      <c r="A19" s="63" t="s">
        <v>95</v>
      </c>
      <c r="B19" s="40">
        <v>1.11E+16</v>
      </c>
      <c r="C19" s="42">
        <v>305.5</v>
      </c>
      <c r="D19" s="41">
        <v>0</v>
      </c>
      <c r="E19" s="42">
        <v>42.9</v>
      </c>
      <c r="F19" s="42">
        <v>0</v>
      </c>
      <c r="G19" s="42">
        <f t="shared" si="2"/>
        <v>14.042553191489363</v>
      </c>
    </row>
    <row r="20" spans="1:8" ht="16.5" customHeight="1">
      <c r="A20" s="63" t="s">
        <v>94</v>
      </c>
      <c r="B20" s="40">
        <v>1.17E+16</v>
      </c>
      <c r="C20" s="42">
        <v>1641</v>
      </c>
      <c r="D20" s="41">
        <v>76</v>
      </c>
      <c r="E20" s="42">
        <v>98</v>
      </c>
      <c r="F20" s="42">
        <f t="shared" si="1"/>
        <v>128.94736842105263</v>
      </c>
      <c r="G20" s="42">
        <f t="shared" si="2"/>
        <v>5.9719683120048748</v>
      </c>
    </row>
    <row r="21" spans="1:8" ht="47.25" customHeight="1">
      <c r="A21" s="50" t="s">
        <v>53</v>
      </c>
      <c r="B21" s="51" t="s">
        <v>66</v>
      </c>
      <c r="C21" s="45">
        <f t="shared" ref="C21" si="3">C22+C24+C25+C27</f>
        <v>3123.5</v>
      </c>
      <c r="D21" s="45">
        <f t="shared" ref="D21:E21" si="4">D22+D24+D25+D27</f>
        <v>5867.4999999999991</v>
      </c>
      <c r="E21" s="45">
        <f t="shared" si="4"/>
        <v>4645.5999999999995</v>
      </c>
      <c r="F21" s="46">
        <f t="shared" si="1"/>
        <v>79.17511717085641</v>
      </c>
      <c r="G21" s="46">
        <f t="shared" si="2"/>
        <v>148.73059068352808</v>
      </c>
      <c r="H21" s="36"/>
    </row>
    <row r="22" spans="1:8" ht="55.5" customHeight="1">
      <c r="A22" s="39" t="s">
        <v>54</v>
      </c>
      <c r="B22" s="47" t="s">
        <v>67</v>
      </c>
      <c r="C22" s="41">
        <f>C23</f>
        <v>32.6</v>
      </c>
      <c r="D22" s="41">
        <f>D23</f>
        <v>43.2</v>
      </c>
      <c r="E22" s="41">
        <f>E23</f>
        <v>33.200000000000003</v>
      </c>
      <c r="F22" s="42">
        <f t="shared" si="1"/>
        <v>76.851851851851848</v>
      </c>
      <c r="G22" s="42">
        <f t="shared" si="2"/>
        <v>101.84049079754602</v>
      </c>
    </row>
    <row r="23" spans="1:8" ht="57" customHeight="1">
      <c r="A23" s="34" t="s">
        <v>55</v>
      </c>
      <c r="B23" s="25" t="s">
        <v>79</v>
      </c>
      <c r="C23" s="33">
        <v>32.6</v>
      </c>
      <c r="D23" s="33">
        <v>43.2</v>
      </c>
      <c r="E23" s="33">
        <v>33.200000000000003</v>
      </c>
      <c r="F23" s="23">
        <f t="shared" si="1"/>
        <v>76.851851851851848</v>
      </c>
      <c r="G23" s="23">
        <f t="shared" si="2"/>
        <v>101.84049079754602</v>
      </c>
    </row>
    <row r="24" spans="1:8" ht="68.25" customHeight="1">
      <c r="A24" s="48" t="s">
        <v>80</v>
      </c>
      <c r="B24" s="49">
        <v>2.02200000000001E+16</v>
      </c>
      <c r="C24" s="42">
        <v>2067</v>
      </c>
      <c r="D24" s="41">
        <v>4182.3999999999996</v>
      </c>
      <c r="E24" s="42">
        <v>3284.4</v>
      </c>
      <c r="F24" s="42">
        <f t="shared" si="1"/>
        <v>78.529074215761298</v>
      </c>
      <c r="G24" s="42">
        <f t="shared" si="2"/>
        <v>158.89695210449929</v>
      </c>
    </row>
    <row r="25" spans="1:8" ht="51" customHeight="1">
      <c r="A25" s="39" t="s">
        <v>56</v>
      </c>
      <c r="B25" s="47" t="s">
        <v>68</v>
      </c>
      <c r="C25" s="41">
        <f>C26</f>
        <v>87.2</v>
      </c>
      <c r="D25" s="41">
        <f>D26</f>
        <v>165.7</v>
      </c>
      <c r="E25" s="41">
        <f>E26</f>
        <v>72.2</v>
      </c>
      <c r="F25" s="42">
        <f t="shared" si="1"/>
        <v>43.572721786360894</v>
      </c>
      <c r="G25" s="42">
        <f t="shared" si="2"/>
        <v>82.798165137614674</v>
      </c>
    </row>
    <row r="26" spans="1:8" ht="68.25" customHeight="1">
      <c r="A26" s="34" t="s">
        <v>57</v>
      </c>
      <c r="B26" s="25" t="s">
        <v>69</v>
      </c>
      <c r="C26" s="33">
        <v>87.2</v>
      </c>
      <c r="D26" s="33">
        <v>165.7</v>
      </c>
      <c r="E26" s="33">
        <v>72.2</v>
      </c>
      <c r="F26" s="23">
        <f t="shared" si="1"/>
        <v>43.572721786360894</v>
      </c>
      <c r="G26" s="23">
        <f t="shared" si="2"/>
        <v>82.798165137614674</v>
      </c>
    </row>
    <row r="27" spans="1:8" ht="27.75" customHeight="1">
      <c r="A27" s="39" t="s">
        <v>58</v>
      </c>
      <c r="B27" s="47" t="s">
        <v>70</v>
      </c>
      <c r="C27" s="41">
        <f>C28</f>
        <v>936.7</v>
      </c>
      <c r="D27" s="41">
        <f>D28</f>
        <v>1476.2</v>
      </c>
      <c r="E27" s="41">
        <f>E28</f>
        <v>1255.8</v>
      </c>
      <c r="F27" s="42">
        <f t="shared" si="1"/>
        <v>85.069773743395189</v>
      </c>
      <c r="G27" s="42">
        <f t="shared" si="2"/>
        <v>134.06640333084229</v>
      </c>
      <c r="H27" s="36"/>
    </row>
    <row r="28" spans="1:8" ht="42.75" customHeight="1">
      <c r="A28" s="34" t="s">
        <v>59</v>
      </c>
      <c r="B28" s="25" t="s">
        <v>71</v>
      </c>
      <c r="C28" s="33">
        <v>936.7</v>
      </c>
      <c r="D28" s="33">
        <v>1476.2</v>
      </c>
      <c r="E28" s="33">
        <v>1255.8</v>
      </c>
      <c r="F28" s="23">
        <f t="shared" si="1"/>
        <v>85.069773743395189</v>
      </c>
      <c r="G28" s="23">
        <f t="shared" si="2"/>
        <v>134.06640333084229</v>
      </c>
    </row>
    <row r="29" spans="1:8" ht="25.5" hidden="1">
      <c r="A29" s="34" t="s">
        <v>81</v>
      </c>
      <c r="B29" s="25" t="s">
        <v>82</v>
      </c>
      <c r="C29" s="32"/>
      <c r="D29" s="32"/>
      <c r="E29" s="32"/>
      <c r="F29" s="38" t="e">
        <f t="shared" ref="F29:F30" si="5">E29/D29*100</f>
        <v>#DIV/0!</v>
      </c>
      <c r="G29" s="23" t="e">
        <f t="shared" si="0"/>
        <v>#DIV/0!</v>
      </c>
    </row>
    <row r="30" spans="1:8" ht="25.5" hidden="1">
      <c r="A30" s="34" t="s">
        <v>83</v>
      </c>
      <c r="B30" s="25" t="s">
        <v>84</v>
      </c>
      <c r="C30" s="32"/>
      <c r="D30" s="32"/>
      <c r="E30" s="32"/>
      <c r="F30" s="38" t="e">
        <f t="shared" si="5"/>
        <v>#DIV/0!</v>
      </c>
      <c r="G30" s="23" t="e">
        <f t="shared" si="0"/>
        <v>#DIV/0!</v>
      </c>
    </row>
    <row r="31" spans="1:8" ht="19.5" customHeight="1">
      <c r="A31" s="55" t="s">
        <v>4</v>
      </c>
      <c r="B31" s="55"/>
      <c r="C31" s="46">
        <f>C33+C37+C39+C43+C48+C46</f>
        <v>6169.6</v>
      </c>
      <c r="D31" s="46">
        <f>D33+D37+D39+D43+D48+D46</f>
        <v>11839.1</v>
      </c>
      <c r="E31" s="46">
        <f>E33+E37+E39+E43+E48+E46</f>
        <v>8755.8000000000011</v>
      </c>
      <c r="F31" s="46">
        <f>E31/D31*100</f>
        <v>73.95663521720401</v>
      </c>
      <c r="G31" s="46">
        <f t="shared" ref="G31:G49" si="6">E31/C31*100</f>
        <v>141.9184387966805</v>
      </c>
    </row>
    <row r="32" spans="1:8" ht="15" customHeight="1">
      <c r="A32" s="26" t="s">
        <v>3</v>
      </c>
      <c r="B32" s="27"/>
      <c r="C32" s="20"/>
      <c r="D32" s="20"/>
      <c r="E32" s="20"/>
      <c r="F32" s="20"/>
      <c r="G32" s="20"/>
    </row>
    <row r="33" spans="1:8" ht="18.75" customHeight="1">
      <c r="A33" s="52" t="s">
        <v>5</v>
      </c>
      <c r="B33" s="53" t="s">
        <v>6</v>
      </c>
      <c r="C33" s="54">
        <f t="shared" ref="C33" si="7">C34+C35+C36</f>
        <v>2011.6000000000001</v>
      </c>
      <c r="D33" s="54">
        <f t="shared" ref="D33:E33" si="8">D34+D35+D36</f>
        <v>3533.9</v>
      </c>
      <c r="E33" s="54">
        <f t="shared" si="8"/>
        <v>1982.5</v>
      </c>
      <c r="F33" s="42">
        <f t="shared" ref="F33:F49" si="9">E33/D33*100</f>
        <v>56.099493477461159</v>
      </c>
      <c r="G33" s="42">
        <f t="shared" si="6"/>
        <v>98.553390336050896</v>
      </c>
    </row>
    <row r="34" spans="1:8" ht="58.5" customHeight="1">
      <c r="A34" s="26" t="s">
        <v>7</v>
      </c>
      <c r="B34" s="29" t="s">
        <v>8</v>
      </c>
      <c r="C34" s="23">
        <v>2007.7</v>
      </c>
      <c r="D34" s="23">
        <v>3521.9</v>
      </c>
      <c r="E34" s="23">
        <v>1979.3</v>
      </c>
      <c r="F34" s="23">
        <f t="shared" si="9"/>
        <v>56.199778528635115</v>
      </c>
      <c r="G34" s="23">
        <f t="shared" si="6"/>
        <v>98.585446032773817</v>
      </c>
    </row>
    <row r="35" spans="1:8" ht="18" customHeight="1">
      <c r="A35" s="21" t="s">
        <v>75</v>
      </c>
      <c r="B35" s="28" t="s">
        <v>76</v>
      </c>
      <c r="C35" s="23">
        <v>0</v>
      </c>
      <c r="D35" s="23">
        <v>5</v>
      </c>
      <c r="E35" s="23">
        <v>0</v>
      </c>
      <c r="F35" s="23">
        <f t="shared" si="9"/>
        <v>0</v>
      </c>
      <c r="G35" s="23">
        <v>0</v>
      </c>
    </row>
    <row r="36" spans="1:8" ht="27" customHeight="1">
      <c r="A36" s="26" t="s">
        <v>9</v>
      </c>
      <c r="B36" s="28" t="s">
        <v>10</v>
      </c>
      <c r="C36" s="23">
        <v>3.9</v>
      </c>
      <c r="D36" s="23">
        <v>7</v>
      </c>
      <c r="E36" s="23">
        <v>3.2</v>
      </c>
      <c r="F36" s="23">
        <f t="shared" si="9"/>
        <v>45.714285714285715</v>
      </c>
      <c r="G36" s="23">
        <f t="shared" si="6"/>
        <v>82.051282051282058</v>
      </c>
    </row>
    <row r="37" spans="1:8" ht="18" customHeight="1">
      <c r="A37" s="52" t="s">
        <v>11</v>
      </c>
      <c r="B37" s="53" t="s">
        <v>12</v>
      </c>
      <c r="C37" s="42">
        <f t="shared" ref="C37:E37" si="10">C38</f>
        <v>87.2</v>
      </c>
      <c r="D37" s="42">
        <f t="shared" si="10"/>
        <v>165.7</v>
      </c>
      <c r="E37" s="42">
        <f t="shared" si="10"/>
        <v>72.2</v>
      </c>
      <c r="F37" s="42">
        <f t="shared" si="9"/>
        <v>43.572721786360894</v>
      </c>
      <c r="G37" s="42">
        <f t="shared" si="6"/>
        <v>82.798165137614674</v>
      </c>
    </row>
    <row r="38" spans="1:8" ht="28.5" customHeight="1">
      <c r="A38" s="26" t="s">
        <v>13</v>
      </c>
      <c r="B38" s="28" t="s">
        <v>14</v>
      </c>
      <c r="C38" s="23">
        <v>87.2</v>
      </c>
      <c r="D38" s="23">
        <v>165.7</v>
      </c>
      <c r="E38" s="23">
        <v>72.2</v>
      </c>
      <c r="F38" s="23">
        <f t="shared" si="9"/>
        <v>43.572721786360894</v>
      </c>
      <c r="G38" s="23">
        <f t="shared" si="6"/>
        <v>82.798165137614674</v>
      </c>
    </row>
    <row r="39" spans="1:8" ht="18" customHeight="1">
      <c r="A39" s="52" t="s">
        <v>15</v>
      </c>
      <c r="B39" s="53" t="s">
        <v>16</v>
      </c>
      <c r="C39" s="42">
        <f>C41+C42+C40</f>
        <v>2328.6</v>
      </c>
      <c r="D39" s="42">
        <f t="shared" ref="D39:E39" si="11">D41+D42+D40</f>
        <v>3178.1</v>
      </c>
      <c r="E39" s="42">
        <f t="shared" si="11"/>
        <v>2891.7999999999997</v>
      </c>
      <c r="F39" s="42">
        <f t="shared" si="9"/>
        <v>90.991472892608783</v>
      </c>
      <c r="G39" s="42">
        <f t="shared" si="6"/>
        <v>124.18620630421712</v>
      </c>
      <c r="H39" s="12"/>
    </row>
    <row r="40" spans="1:8" s="11" customFormat="1" ht="31.5" customHeight="1">
      <c r="A40" s="30" t="s">
        <v>107</v>
      </c>
      <c r="B40" s="28" t="s">
        <v>108</v>
      </c>
      <c r="C40" s="23">
        <v>0</v>
      </c>
      <c r="D40" s="23">
        <v>18</v>
      </c>
      <c r="E40" s="23">
        <v>0</v>
      </c>
      <c r="F40" s="23">
        <f t="shared" si="9"/>
        <v>0</v>
      </c>
      <c r="G40" s="23">
        <v>0</v>
      </c>
      <c r="H40" s="36"/>
    </row>
    <row r="41" spans="1:8" ht="28.5" customHeight="1">
      <c r="A41" s="26" t="s">
        <v>17</v>
      </c>
      <c r="B41" s="28" t="s">
        <v>18</v>
      </c>
      <c r="C41" s="23">
        <v>2293.4</v>
      </c>
      <c r="D41" s="23">
        <v>3104.4</v>
      </c>
      <c r="E41" s="23">
        <v>2836.1</v>
      </c>
      <c r="F41" s="23">
        <f t="shared" si="9"/>
        <v>91.357428166473383</v>
      </c>
      <c r="G41" s="23">
        <f t="shared" si="6"/>
        <v>123.66355629196826</v>
      </c>
    </row>
    <row r="42" spans="1:8" ht="28.5" customHeight="1">
      <c r="A42" s="30" t="s">
        <v>72</v>
      </c>
      <c r="B42" s="28" t="s">
        <v>73</v>
      </c>
      <c r="C42" s="23">
        <v>35.200000000000003</v>
      </c>
      <c r="D42" s="23">
        <v>55.7</v>
      </c>
      <c r="E42" s="23">
        <v>55.7</v>
      </c>
      <c r="F42" s="23">
        <f t="shared" si="9"/>
        <v>100</v>
      </c>
      <c r="G42" s="23">
        <f t="shared" si="6"/>
        <v>158.23863636363635</v>
      </c>
    </row>
    <row r="43" spans="1:8" ht="28.5" customHeight="1">
      <c r="A43" s="52" t="s">
        <v>19</v>
      </c>
      <c r="B43" s="53" t="s">
        <v>20</v>
      </c>
      <c r="C43" s="42">
        <f>C45+C44</f>
        <v>672.3</v>
      </c>
      <c r="D43" s="42">
        <f t="shared" ref="D43:E43" si="12">D45+D44</f>
        <v>2551.3000000000002</v>
      </c>
      <c r="E43" s="42">
        <f t="shared" si="12"/>
        <v>2130.1</v>
      </c>
      <c r="F43" s="42">
        <f t="shared" si="9"/>
        <v>83.490769411672474</v>
      </c>
      <c r="G43" s="42" t="s">
        <v>110</v>
      </c>
      <c r="H43" s="36"/>
    </row>
    <row r="44" spans="1:8" s="11" customFormat="1" ht="28.5" customHeight="1">
      <c r="A44" s="26" t="s">
        <v>109</v>
      </c>
      <c r="B44" s="28" t="s">
        <v>96</v>
      </c>
      <c r="C44" s="23">
        <v>0</v>
      </c>
      <c r="D44" s="23">
        <v>1520.5</v>
      </c>
      <c r="E44" s="23">
        <v>1520.5</v>
      </c>
      <c r="F44" s="23">
        <f t="shared" si="9"/>
        <v>100</v>
      </c>
      <c r="G44" s="23">
        <v>0</v>
      </c>
    </row>
    <row r="45" spans="1:8" ht="17.25" customHeight="1">
      <c r="A45" s="26" t="s">
        <v>21</v>
      </c>
      <c r="B45" s="28" t="s">
        <v>22</v>
      </c>
      <c r="C45" s="23">
        <v>672.3</v>
      </c>
      <c r="D45" s="23">
        <v>1030.8</v>
      </c>
      <c r="E45" s="23">
        <v>609.6</v>
      </c>
      <c r="F45" s="23">
        <f t="shared" si="9"/>
        <v>59.138533178114095</v>
      </c>
      <c r="G45" s="23">
        <f t="shared" si="6"/>
        <v>90.673806336456948</v>
      </c>
    </row>
    <row r="46" spans="1:8" ht="16.5" customHeight="1">
      <c r="A46" s="35" t="s">
        <v>85</v>
      </c>
      <c r="B46" s="28" t="s">
        <v>87</v>
      </c>
      <c r="C46" s="23">
        <f>C47</f>
        <v>0</v>
      </c>
      <c r="D46" s="23">
        <f>D47</f>
        <v>4.5</v>
      </c>
      <c r="E46" s="23">
        <f>E47</f>
        <v>4.5</v>
      </c>
      <c r="F46" s="23">
        <f t="shared" si="9"/>
        <v>100</v>
      </c>
      <c r="G46" s="23">
        <v>0</v>
      </c>
    </row>
    <row r="47" spans="1:8" ht="40.5" customHeight="1">
      <c r="A47" s="35" t="s">
        <v>86</v>
      </c>
      <c r="B47" s="28" t="s">
        <v>88</v>
      </c>
      <c r="C47" s="23">
        <v>0</v>
      </c>
      <c r="D47" s="23">
        <v>4.5</v>
      </c>
      <c r="E47" s="23">
        <v>4.5</v>
      </c>
      <c r="F47" s="23">
        <f t="shared" si="9"/>
        <v>100</v>
      </c>
      <c r="G47" s="23">
        <v>0</v>
      </c>
    </row>
    <row r="48" spans="1:8" ht="19.5" customHeight="1">
      <c r="A48" s="52" t="s">
        <v>77</v>
      </c>
      <c r="B48" s="53" t="s">
        <v>23</v>
      </c>
      <c r="C48" s="42">
        <f t="shared" ref="C48:E48" si="13">C49</f>
        <v>1069.9000000000001</v>
      </c>
      <c r="D48" s="42">
        <f t="shared" si="13"/>
        <v>2405.6</v>
      </c>
      <c r="E48" s="42">
        <f t="shared" si="13"/>
        <v>1674.7</v>
      </c>
      <c r="F48" s="42">
        <f t="shared" si="9"/>
        <v>69.616727635517123</v>
      </c>
      <c r="G48" s="42">
        <f t="shared" si="6"/>
        <v>156.52864753715298</v>
      </c>
    </row>
    <row r="49" spans="1:7" ht="18.75" customHeight="1">
      <c r="A49" s="26" t="s">
        <v>24</v>
      </c>
      <c r="B49" s="28" t="s">
        <v>25</v>
      </c>
      <c r="C49" s="23">
        <v>1069.9000000000001</v>
      </c>
      <c r="D49" s="23">
        <v>2405.6</v>
      </c>
      <c r="E49" s="23">
        <v>1674.7</v>
      </c>
      <c r="F49" s="23">
        <f t="shared" si="9"/>
        <v>69.616727635517123</v>
      </c>
      <c r="G49" s="23">
        <f t="shared" si="6"/>
        <v>156.52864753715298</v>
      </c>
    </row>
    <row r="50" spans="1:7" ht="30" customHeight="1">
      <c r="A50" s="55" t="s">
        <v>26</v>
      </c>
      <c r="B50" s="55"/>
      <c r="C50" s="46">
        <f>C5-C31</f>
        <v>951</v>
      </c>
      <c r="D50" s="46">
        <f>D5-D31</f>
        <v>-523.80000000000109</v>
      </c>
      <c r="E50" s="46">
        <f>E5-E31</f>
        <v>-282.30000000000109</v>
      </c>
      <c r="F50" s="46"/>
      <c r="G50" s="46"/>
    </row>
    <row r="51" spans="1:7" ht="30" customHeight="1">
      <c r="A51" s="55" t="s">
        <v>27</v>
      </c>
      <c r="B51" s="55"/>
      <c r="C51" s="56">
        <f t="shared" ref="C51" si="14">C53</f>
        <v>-951</v>
      </c>
      <c r="D51" s="56">
        <f>D53</f>
        <v>523.80000000000109</v>
      </c>
      <c r="E51" s="56">
        <f t="shared" ref="E51" si="15">E53</f>
        <v>282.29999999999927</v>
      </c>
      <c r="F51" s="57"/>
      <c r="G51" s="46"/>
    </row>
    <row r="52" spans="1:7" ht="18.75" customHeight="1">
      <c r="A52" s="26" t="s">
        <v>3</v>
      </c>
      <c r="B52" s="26"/>
      <c r="C52" s="31"/>
      <c r="D52" s="31"/>
      <c r="E52" s="31"/>
      <c r="F52" s="37"/>
      <c r="G52" s="37"/>
    </row>
    <row r="53" spans="1:7" ht="27" customHeight="1">
      <c r="A53" s="26" t="s">
        <v>28</v>
      </c>
      <c r="B53" s="28" t="s">
        <v>29</v>
      </c>
      <c r="C53" s="31">
        <f>C54+C55</f>
        <v>-951</v>
      </c>
      <c r="D53" s="31">
        <f t="shared" ref="D53:E53" si="16">D54+D55</f>
        <v>523.80000000000109</v>
      </c>
      <c r="E53" s="31">
        <f t="shared" si="16"/>
        <v>282.29999999999927</v>
      </c>
      <c r="F53" s="37"/>
      <c r="G53" s="37"/>
    </row>
    <row r="54" spans="1:7" ht="28.5" customHeight="1">
      <c r="A54" s="26" t="s">
        <v>30</v>
      </c>
      <c r="B54" s="28" t="s">
        <v>31</v>
      </c>
      <c r="C54" s="31">
        <v>-7324.1</v>
      </c>
      <c r="D54" s="31">
        <v>-11315.4</v>
      </c>
      <c r="E54" s="31">
        <v>-8957.2000000000007</v>
      </c>
      <c r="F54" s="37"/>
      <c r="G54" s="37"/>
    </row>
    <row r="55" spans="1:7" ht="26.25" customHeight="1">
      <c r="A55" s="26" t="s">
        <v>32</v>
      </c>
      <c r="B55" s="28" t="s">
        <v>33</v>
      </c>
      <c r="C55" s="31">
        <v>6373.1</v>
      </c>
      <c r="D55" s="31">
        <v>11839.2</v>
      </c>
      <c r="E55" s="31">
        <v>9239.5</v>
      </c>
      <c r="F55" s="37"/>
      <c r="G55" s="37"/>
    </row>
    <row r="56" spans="1:7">
      <c r="A56" s="3"/>
      <c r="B56" s="3"/>
      <c r="C56" s="3"/>
      <c r="D56" s="3"/>
      <c r="E56" s="3"/>
      <c r="F56" s="3"/>
      <c r="G56" s="3"/>
    </row>
    <row r="57" spans="1:7">
      <c r="A57" s="3"/>
      <c r="B57" s="3"/>
      <c r="C57" s="3"/>
      <c r="D57" s="3"/>
      <c r="E57" s="3"/>
      <c r="F57" s="3"/>
      <c r="G57" s="3"/>
    </row>
    <row r="58" spans="1:7">
      <c r="A58" s="3"/>
      <c r="B58" s="3"/>
      <c r="C58" s="3"/>
      <c r="D58" s="3"/>
      <c r="E58" s="3"/>
      <c r="F58" s="3"/>
      <c r="G58" s="3"/>
    </row>
    <row r="59" spans="1:7">
      <c r="A59" s="61" t="s">
        <v>39</v>
      </c>
      <c r="B59" s="61"/>
      <c r="C59" s="61"/>
      <c r="D59" s="61"/>
      <c r="E59" s="61"/>
      <c r="F59" s="61"/>
      <c r="G59" s="61"/>
    </row>
    <row r="60" spans="1:7">
      <c r="A60" s="3"/>
      <c r="B60" s="3"/>
      <c r="C60" s="3"/>
      <c r="D60" s="3"/>
      <c r="E60" s="3"/>
      <c r="F60" s="3"/>
      <c r="G60" s="3"/>
    </row>
    <row r="61" spans="1:7">
      <c r="A61" s="3"/>
      <c r="B61" s="3"/>
      <c r="C61" s="3"/>
      <c r="D61" s="3"/>
      <c r="E61" s="3"/>
      <c r="F61" s="3"/>
      <c r="G61" s="3"/>
    </row>
  </sheetData>
  <mergeCells count="2">
    <mergeCell ref="A59:G59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H6" sqref="H6"/>
    </sheetView>
  </sheetViews>
  <sheetFormatPr defaultRowHeight="15"/>
  <cols>
    <col min="1" max="1" width="22.28515625" style="1" customWidth="1"/>
    <col min="2" max="2" width="15.7109375" style="1" customWidth="1"/>
    <col min="3" max="3" width="12.28515625" style="1" customWidth="1"/>
    <col min="4" max="4" width="16.140625" style="1" customWidth="1"/>
    <col min="5" max="5" width="12.85546875" style="1" customWidth="1"/>
    <col min="6" max="7" width="13.710937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117" customHeight="1">
      <c r="A2" s="62" t="s">
        <v>101</v>
      </c>
      <c r="B2" s="61"/>
      <c r="C2" s="61"/>
      <c r="D2" s="61"/>
      <c r="E2" s="61"/>
      <c r="F2" s="61"/>
      <c r="G2" s="61"/>
    </row>
    <row r="3" spans="1:7">
      <c r="A3" s="3"/>
      <c r="B3" s="3"/>
      <c r="C3" s="3"/>
      <c r="D3" s="3"/>
      <c r="E3" s="3"/>
      <c r="F3" s="3"/>
      <c r="G3" s="4"/>
    </row>
    <row r="4" spans="1:7" ht="88.5" customHeight="1">
      <c r="A4" s="7" t="s">
        <v>34</v>
      </c>
      <c r="B4" s="7" t="s">
        <v>35</v>
      </c>
      <c r="C4" s="7" t="s">
        <v>102</v>
      </c>
      <c r="D4" s="7" t="s">
        <v>103</v>
      </c>
      <c r="E4" s="7" t="s">
        <v>104</v>
      </c>
      <c r="F4" s="7" t="s">
        <v>92</v>
      </c>
      <c r="G4" s="7" t="s">
        <v>91</v>
      </c>
    </row>
    <row r="5" spans="1:7" ht="76.5" customHeight="1">
      <c r="A5" s="8" t="s">
        <v>36</v>
      </c>
      <c r="B5" s="9">
        <v>2</v>
      </c>
      <c r="C5" s="9">
        <v>1157.8</v>
      </c>
      <c r="D5" s="9">
        <v>2267.1</v>
      </c>
      <c r="E5" s="9">
        <v>1083</v>
      </c>
      <c r="F5" s="9">
        <f>E5/D5*100</f>
        <v>47.770279211327249</v>
      </c>
      <c r="G5" s="9">
        <f>E5/C5*100</f>
        <v>93.539471411297299</v>
      </c>
    </row>
    <row r="6" spans="1:7" ht="66.75" customHeight="1">
      <c r="A6" s="10" t="s">
        <v>37</v>
      </c>
      <c r="B6" s="9">
        <v>2.2000000000000002</v>
      </c>
      <c r="C6" s="9">
        <v>624.6</v>
      </c>
      <c r="D6" s="9">
        <v>1267</v>
      </c>
      <c r="E6" s="9">
        <v>913.6</v>
      </c>
      <c r="F6" s="9">
        <f>E6/D6*100</f>
        <v>72.107340173638519</v>
      </c>
      <c r="G6" s="9">
        <f>E6/C6*100</f>
        <v>146.26961255203329</v>
      </c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61" t="s">
        <v>62</v>
      </c>
      <c r="B10" s="61"/>
      <c r="C10" s="61"/>
      <c r="D10" s="61"/>
      <c r="E10" s="61"/>
      <c r="F10" s="61"/>
      <c r="G10" s="61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D7" sqref="D7"/>
    </sheetView>
  </sheetViews>
  <sheetFormatPr defaultRowHeight="15"/>
  <cols>
    <col min="1" max="1" width="37.85546875" style="1" customWidth="1"/>
    <col min="2" max="2" width="14" style="1" customWidth="1"/>
    <col min="3" max="3" width="17.42578125" style="1" customWidth="1"/>
    <col min="4" max="4" width="14.5703125" style="1" customWidth="1"/>
    <col min="5" max="5" width="11.85546875" style="1" customWidth="1"/>
    <col min="6" max="6" width="13.7109375" style="1" customWidth="1"/>
    <col min="7" max="16384" width="9.140625" style="1"/>
  </cols>
  <sheetData>
    <row r="1" spans="1:7">
      <c r="A1" s="3"/>
      <c r="B1" s="3"/>
      <c r="C1" s="3"/>
      <c r="D1" s="3"/>
      <c r="E1" s="3"/>
      <c r="F1" s="3"/>
    </row>
    <row r="2" spans="1:7" ht="96" customHeight="1">
      <c r="A2" s="62" t="s">
        <v>105</v>
      </c>
      <c r="B2" s="61"/>
      <c r="C2" s="61"/>
      <c r="D2" s="61"/>
      <c r="E2" s="61"/>
      <c r="F2" s="61"/>
    </row>
    <row r="3" spans="1:7">
      <c r="A3" s="3"/>
      <c r="B3" s="6"/>
      <c r="C3" s="3"/>
      <c r="D3" s="3"/>
      <c r="E3" s="3"/>
      <c r="F3" s="4"/>
    </row>
    <row r="4" spans="1:7" ht="66.75" customHeight="1">
      <c r="A4" s="2" t="s">
        <v>60</v>
      </c>
      <c r="B4" s="17" t="s">
        <v>102</v>
      </c>
      <c r="C4" s="17" t="s">
        <v>103</v>
      </c>
      <c r="D4" s="17" t="s">
        <v>104</v>
      </c>
      <c r="E4" s="17" t="s">
        <v>92</v>
      </c>
      <c r="F4" s="17" t="s">
        <v>91</v>
      </c>
    </row>
    <row r="5" spans="1:7" ht="68.25" customHeight="1">
      <c r="A5" s="13" t="s">
        <v>74</v>
      </c>
      <c r="B5" s="59">
        <v>0</v>
      </c>
      <c r="C5" s="59">
        <v>2</v>
      </c>
      <c r="D5" s="59">
        <v>0</v>
      </c>
      <c r="E5" s="59">
        <f t="shared" ref="E5:E10" si="0">D5/C5*100</f>
        <v>0</v>
      </c>
      <c r="F5" s="59">
        <v>0</v>
      </c>
    </row>
    <row r="6" spans="1:7" ht="70.5" customHeight="1">
      <c r="A6" s="14" t="s">
        <v>64</v>
      </c>
      <c r="B6" s="59">
        <v>672.3</v>
      </c>
      <c r="C6" s="59">
        <v>1030.8</v>
      </c>
      <c r="D6" s="59">
        <v>609.6</v>
      </c>
      <c r="E6" s="59">
        <f t="shared" si="0"/>
        <v>59.138533178114095</v>
      </c>
      <c r="F6" s="59">
        <f t="shared" ref="F6:F10" si="1">D6/B6*100</f>
        <v>90.673806336456948</v>
      </c>
    </row>
    <row r="7" spans="1:7" ht="78.75" customHeight="1">
      <c r="A7" s="15" t="s">
        <v>93</v>
      </c>
      <c r="B7" s="59">
        <v>2293.4</v>
      </c>
      <c r="C7" s="59">
        <v>3104.4</v>
      </c>
      <c r="D7" s="59">
        <v>2836.1</v>
      </c>
      <c r="E7" s="59">
        <f t="shared" si="0"/>
        <v>91.357428166473383</v>
      </c>
      <c r="F7" s="59">
        <f t="shared" si="1"/>
        <v>123.66355629196826</v>
      </c>
      <c r="G7" s="12"/>
    </row>
    <row r="8" spans="1:7" s="11" customFormat="1" ht="61.5" customHeight="1">
      <c r="A8" s="15" t="s">
        <v>89</v>
      </c>
      <c r="B8" s="59">
        <v>1069.9000000000001</v>
      </c>
      <c r="C8" s="59">
        <v>2405.6</v>
      </c>
      <c r="D8" s="59">
        <v>1674.7</v>
      </c>
      <c r="E8" s="59">
        <f t="shared" si="0"/>
        <v>69.616727635517123</v>
      </c>
      <c r="F8" s="59">
        <f t="shared" si="1"/>
        <v>156.52864753715298</v>
      </c>
    </row>
    <row r="9" spans="1:7" s="58" customFormat="1" ht="87.75" customHeight="1">
      <c r="A9" s="15" t="s">
        <v>111</v>
      </c>
      <c r="B9" s="59">
        <v>0</v>
      </c>
      <c r="C9" s="59">
        <v>18</v>
      </c>
      <c r="D9" s="59">
        <v>0</v>
      </c>
      <c r="E9" s="59">
        <f t="shared" si="0"/>
        <v>0</v>
      </c>
      <c r="F9" s="59">
        <v>0</v>
      </c>
    </row>
    <row r="10" spans="1:7" ht="21" customHeight="1">
      <c r="A10" s="5" t="s">
        <v>61</v>
      </c>
      <c r="B10" s="60">
        <f>B6+B7+B5+B8+B9</f>
        <v>4035.6</v>
      </c>
      <c r="C10" s="60">
        <f t="shared" ref="C10:D10" si="2">C6+C7+C5+C8+C9</f>
        <v>6560.7999999999993</v>
      </c>
      <c r="D10" s="60">
        <f t="shared" si="2"/>
        <v>5120.3999999999996</v>
      </c>
      <c r="E10" s="60">
        <f t="shared" si="0"/>
        <v>78.045360321911957</v>
      </c>
      <c r="F10" s="60">
        <f t="shared" si="1"/>
        <v>126.88076122509663</v>
      </c>
    </row>
    <row r="11" spans="1:7">
      <c r="A11" s="3"/>
      <c r="B11" s="3"/>
      <c r="C11" s="3"/>
      <c r="D11" s="3"/>
      <c r="E11" s="3"/>
      <c r="F11" s="3"/>
    </row>
    <row r="12" spans="1:7">
      <c r="A12" s="3"/>
      <c r="B12" s="3"/>
      <c r="C12" s="3"/>
      <c r="D12" s="3"/>
      <c r="E12" s="3"/>
      <c r="F12" s="3"/>
    </row>
    <row r="13" spans="1:7">
      <c r="A13" s="3"/>
      <c r="B13" s="3"/>
      <c r="C13" s="3"/>
      <c r="D13" s="3"/>
      <c r="E13" s="3"/>
      <c r="F13" s="3"/>
    </row>
    <row r="14" spans="1:7">
      <c r="A14" s="61" t="s">
        <v>63</v>
      </c>
      <c r="B14" s="61"/>
      <c r="C14" s="61"/>
      <c r="D14" s="61"/>
      <c r="E14" s="61"/>
      <c r="F14" s="61"/>
    </row>
    <row r="15" spans="1:7">
      <c r="A15" s="3"/>
      <c r="B15" s="3"/>
      <c r="C15" s="3"/>
      <c r="D15" s="3"/>
      <c r="E15" s="3"/>
      <c r="F15" s="3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2025-10-24T10:05:21Z</cp:lastPrinted>
  <dcterms:created xsi:type="dcterms:W3CDTF">2017-04-17T10:25:39Z</dcterms:created>
  <dcterms:modified xsi:type="dcterms:W3CDTF">2025-10-24T10:05:29Z</dcterms:modified>
</cp:coreProperties>
</file>