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60" yWindow="-90" windowWidth="13680" windowHeight="127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E27" i="1"/>
  <c r="G8"/>
  <c r="G9"/>
  <c r="G10"/>
  <c r="G13"/>
  <c r="G14"/>
  <c r="G15"/>
  <c r="G16"/>
  <c r="G17"/>
  <c r="G18"/>
  <c r="G19"/>
  <c r="G20"/>
  <c r="G22"/>
  <c r="G23"/>
  <c r="G24"/>
  <c r="G25"/>
  <c r="G26"/>
  <c r="G27"/>
  <c r="G28"/>
  <c r="F8"/>
  <c r="F9"/>
  <c r="F10"/>
  <c r="F11"/>
  <c r="F12"/>
  <c r="F14"/>
  <c r="F15"/>
  <c r="F16"/>
  <c r="F17"/>
  <c r="F20"/>
  <c r="F22"/>
  <c r="F23"/>
  <c r="F24"/>
  <c r="F25"/>
  <c r="F26"/>
  <c r="F27"/>
  <c r="F28"/>
  <c r="E21"/>
  <c r="G21" s="1"/>
  <c r="F7" i="3"/>
  <c r="F8"/>
  <c r="F5"/>
  <c r="E6"/>
  <c r="E7"/>
  <c r="E8"/>
  <c r="E9"/>
  <c r="G34" i="1"/>
  <c r="G35"/>
  <c r="G37"/>
  <c r="G38"/>
  <c r="G39"/>
  <c r="G41"/>
  <c r="G42"/>
  <c r="G43"/>
  <c r="G45"/>
  <c r="G48"/>
  <c r="G49"/>
  <c r="F34"/>
  <c r="F35"/>
  <c r="F36"/>
  <c r="F37"/>
  <c r="F38"/>
  <c r="F40"/>
  <c r="F41"/>
  <c r="F42"/>
  <c r="F44"/>
  <c r="F45"/>
  <c r="F46"/>
  <c r="F47"/>
  <c r="F48"/>
  <c r="F49"/>
  <c r="E5" i="3"/>
  <c r="C10"/>
  <c r="D10"/>
  <c r="B10"/>
  <c r="D39" i="1"/>
  <c r="F39" s="1"/>
  <c r="E39"/>
  <c r="C39"/>
  <c r="C53"/>
  <c r="D43"/>
  <c r="F43" s="1"/>
  <c r="E43"/>
  <c r="C43"/>
  <c r="E10" i="3" l="1"/>
  <c r="F10"/>
  <c r="C27" i="1"/>
  <c r="C25"/>
  <c r="E13"/>
  <c r="D13"/>
  <c r="F13" s="1"/>
  <c r="C11"/>
  <c r="C22"/>
  <c r="C13"/>
  <c r="C8"/>
  <c r="F6" i="3"/>
  <c r="G29" i="1"/>
  <c r="G30"/>
  <c r="E8"/>
  <c r="D8"/>
  <c r="D27"/>
  <c r="E25"/>
  <c r="D25"/>
  <c r="D22"/>
  <c r="E11"/>
  <c r="D11"/>
  <c r="D7" l="1"/>
  <c r="E7"/>
  <c r="C7"/>
  <c r="G7" l="1"/>
  <c r="C51"/>
  <c r="C48"/>
  <c r="C46"/>
  <c r="C37"/>
  <c r="C33"/>
  <c r="C21"/>
  <c r="D21"/>
  <c r="F21" s="1"/>
  <c r="F29"/>
  <c r="F30"/>
  <c r="E37"/>
  <c r="D46"/>
  <c r="E46"/>
  <c r="D48"/>
  <c r="E48"/>
  <c r="D37"/>
  <c r="D33"/>
  <c r="E33"/>
  <c r="G33" l="1"/>
  <c r="C5"/>
  <c r="E5"/>
  <c r="D5"/>
  <c r="C31"/>
  <c r="F33"/>
  <c r="F7"/>
  <c r="D31"/>
  <c r="E31"/>
  <c r="G5" l="1"/>
  <c r="C50"/>
  <c r="F5"/>
  <c r="G6" i="2" l="1"/>
  <c r="D53" i="1" l="1"/>
  <c r="D51" s="1"/>
  <c r="E53"/>
  <c r="E51" s="1"/>
  <c r="D50"/>
  <c r="G5" i="2"/>
  <c r="F6"/>
  <c r="F5"/>
  <c r="E50" i="1" l="1"/>
  <c r="G31"/>
  <c r="F31"/>
</calcChain>
</file>

<file path=xl/sharedStrings.xml><?xml version="1.0" encoding="utf-8"?>
<sst xmlns="http://schemas.openxmlformats.org/spreadsheetml/2006/main" count="122" uniqueCount="110">
  <si>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</si>
  <si>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</si>
  <si>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</si>
  <si>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</si>
  <si>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</si>
  <si>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</si>
  <si>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</si>
  <si>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</si>
  <si>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</si>
  <si>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</si>
  <si>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</si>
  <si>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</si>
  <si>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</si>
  <si>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</si>
  <si>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</si>
  <si>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</si>
  <si>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</si>
  <si>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</si>
  <si>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</si>
  <si>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</si>
  <si>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</si>
  <si>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</si>
  <si>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</si>
  <si>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</si>
  <si>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</si>
  <si>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</si>
  <si>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</si>
  <si>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</si>
  <si>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</si>
  <si>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</si>
  <si>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</si>
  <si>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</si>
  <si>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</si>
  <si>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</si>
  <si>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</si>
  <si>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</si>
  <si>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</si>
  <si>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</si>
  <si>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</si>
  <si>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</si>
  <si>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</si>
  <si>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</si>
  <si>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</si>
  <si>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</si>
  <si>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</si>
  <si>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</si>
  <si>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</si>
  <si>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</si>
  <si>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</si>
  <si>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</si>
  <si>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</si>
  <si>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</si>
  <si>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</si>
  <si>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</si>
  <si>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</si>
  <si>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</si>
  <si>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</si>
  <si>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</si>
  <si>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</si>
  <si>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</si>
  <si>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</si>
  <si>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</si>
  <si>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</si>
  <si>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</si>
  <si>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</si>
  <si>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</si>
  <si>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</si>
  <si>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</si>
  <si>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</si>
  <si>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</si>
  <si>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</si>
  <si>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</si>
  <si>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</si>
  <si>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</si>
  <si>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</si>
  <si>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</si>
  <si>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</si>
  <si>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</si>
  <si>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</si>
  <si>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</si>
  <si>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</si>
  <si>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</si>
  <si>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</si>
  <si>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</si>
  <si>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</si>
  <si>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</si>
  <si>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</si>
  <si>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</si>
  <si>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</si>
  <si>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</si>
  <si>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</si>
  <si>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>Прочие неналоговые доходы</t>
  </si>
  <si>
    <t>Доходы от использования имущества, находящегося в государственной муниципальной собственности</t>
  </si>
  <si>
    <t>00 0502 0000000000 000</t>
  </si>
  <si>
    <t>св. 3-х раз</t>
  </si>
  <si>
    <t>Сельское хозяйство и рыболовство</t>
  </si>
  <si>
    <t>00 0405 0000000000 000</t>
  </si>
  <si>
    <t>Коммунальное хозяйство</t>
  </si>
  <si>
    <t>Муниципальная программа "Оформление невостребованных земельных долей Большечечуйского муниципального образования Базарно-Карабулакского муниципального района Саратовской области"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</si>
  <si>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</si>
  <si>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</si>
  <si>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</si>
  <si>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января 2026 г.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</si>
  <si>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</si>
  <si>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</si>
  <si>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</si>
  <si>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сельского поселения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</si>
  <si>
    <t xml:space="preserve">Сведения об исполнении бюджета Большечечуйского сельского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      
</t>
  </si>
  <si>
    <t>Врио начальника финансового управления                                                        Г.В. Куликова</t>
  </si>
  <si>
    <t>св. 5,2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</si>
</sst>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</cellStyleXfs>
  <cellXfs count="73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6" fillId="4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left" vertical="top" wrapText="1"/>
    </xf>
    <xf numFmtId="1" fontId="16" fillId="5" borderId="1" xfId="0" applyNumberFormat="1" applyFont="1" applyFill="1" applyBorder="1" applyAlignment="1">
      <alignment horizontal="center" vertical="top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1" fillId="5" borderId="1" xfId="2" applyNumberFormat="1" applyFont="1" applyFill="1" applyBorder="1" applyAlignment="1" applyProtection="1">
      <alignment horizontal="left" vertical="top" wrapText="1"/>
      <protection hidden="1"/>
    </xf>
    <xf numFmtId="1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2" fillId="5" borderId="1" xfId="0" applyFont="1" applyFill="1" applyBorder="1" applyAlignment="1">
      <alignment vertical="top" wrapText="1"/>
    </xf>
    <xf numFmtId="49" fontId="22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vertical="top" wrapText="1"/>
    </xf>
    <xf numFmtId="0" fontId="1" fillId="0" borderId="0" xfId="0" applyFont="1"/>
    <xf numFmtId="0" fontId="20" fillId="5" borderId="1" xfId="0" applyFont="1" applyFill="1" applyBorder="1" applyAlignment="1">
      <alignment horizontal="left" vertical="top" wrapText="1"/>
    </xf>
    <xf numFmtId="164" fontId="19" fillId="4" borderId="1" xfId="0" applyNumberFormat="1" applyFont="1" applyFill="1" applyBorder="1" applyAlignment="1">
      <alignment horizontal="right" vertical="center" wrapText="1"/>
    </xf>
    <xf numFmtId="167" fontId="21" fillId="5" borderId="1" xfId="2" applyNumberFormat="1" applyFont="1" applyFill="1" applyBorder="1" applyAlignment="1" applyProtection="1">
      <alignment horizontal="right" vertical="center"/>
      <protection hidden="1"/>
    </xf>
    <xf numFmtId="164" fontId="19" fillId="5" borderId="1" xfId="0" applyNumberFormat="1" applyFont="1" applyFill="1" applyBorder="1" applyAlignment="1">
      <alignment horizontal="right" vertical="center" wrapText="1"/>
    </xf>
    <xf numFmtId="166" fontId="21" fillId="5" borderId="1" xfId="0" applyNumberFormat="1" applyFont="1" applyFill="1" applyBorder="1" applyAlignment="1" applyProtection="1">
      <alignment vertical="top" wrapText="1"/>
      <protection hidden="1"/>
    </xf>
    <xf numFmtId="164" fontId="16" fillId="5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5" fontId="19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top" wrapText="1"/>
    </xf>
    <xf numFmtId="164" fontId="16" fillId="5" borderId="1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8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2 5 2" xfId="157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opLeftCell="A37" workbookViewId="0">
      <selection activeCell="D54" sqref="D54"/>
    </sheetView>
  </sheetViews>
  <sheetFormatPr defaultRowHeight="15"/>
  <cols>
    <col min="1" max="1" width="28.28515625" style="1" customWidth="1"/>
    <col min="2" max="2" width="23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72" t="s">
        <v>107</v>
      </c>
      <c r="B2" s="71"/>
      <c r="C2" s="71"/>
      <c r="D2" s="71"/>
      <c r="E2" s="71"/>
      <c r="F2" s="71"/>
      <c r="G2" s="71"/>
    </row>
    <row r="3" spans="1:8">
      <c r="A3" s="17"/>
      <c r="B3" s="17"/>
      <c r="C3" s="17"/>
      <c r="D3" s="17"/>
      <c r="E3" s="17"/>
      <c r="F3" s="17"/>
      <c r="G3" s="18" t="s">
        <v>38</v>
      </c>
    </row>
    <row r="4" spans="1:8" ht="68.25" customHeight="1">
      <c r="A4" s="15" t="s">
        <v>0</v>
      </c>
      <c r="B4" s="15" t="s">
        <v>1</v>
      </c>
      <c r="C4" s="15" t="s">
        <v>99</v>
      </c>
      <c r="D4" s="15" t="s">
        <v>100</v>
      </c>
      <c r="E4" s="15" t="s">
        <v>101</v>
      </c>
      <c r="F4" s="16" t="s">
        <v>87</v>
      </c>
      <c r="G4" s="16" t="s">
        <v>88</v>
      </c>
    </row>
    <row r="5" spans="1:8" ht="16.5" customHeight="1">
      <c r="A5" s="35" t="s">
        <v>2</v>
      </c>
      <c r="B5" s="36"/>
      <c r="C5" s="67">
        <f>C7+C21</f>
        <v>9147.1</v>
      </c>
      <c r="D5" s="67">
        <f>D7+D21</f>
        <v>10516.8</v>
      </c>
      <c r="E5" s="67">
        <f>E7+E21</f>
        <v>10559.099999999999</v>
      </c>
      <c r="F5" s="51">
        <f>E5/D5*100</f>
        <v>100.40221360109538</v>
      </c>
      <c r="G5" s="51">
        <f t="shared" ref="G5:G30" si="0">E5/C5*100</f>
        <v>115.43658645909632</v>
      </c>
    </row>
    <row r="6" spans="1:8" ht="18.75" customHeight="1">
      <c r="A6" s="19" t="s">
        <v>3</v>
      </c>
      <c r="B6" s="20"/>
      <c r="C6" s="52"/>
      <c r="D6" s="52"/>
      <c r="E6" s="52"/>
      <c r="F6" s="60"/>
      <c r="G6" s="60"/>
    </row>
    <row r="7" spans="1:8" ht="15.75" customHeight="1">
      <c r="A7" s="33" t="s">
        <v>39</v>
      </c>
      <c r="B7" s="34">
        <v>1E+16</v>
      </c>
      <c r="C7" s="68">
        <f>C8+C10+C11+C13+C20+C18+C19</f>
        <v>5483</v>
      </c>
      <c r="D7" s="68">
        <f>D8+D10+D11+D13+D20+D18+D19</f>
        <v>5459.3</v>
      </c>
      <c r="E7" s="68">
        <f>E8+E10+E11+E13+E20+E18+E19</f>
        <v>5501.5999999999995</v>
      </c>
      <c r="F7" s="49">
        <f t="shared" ref="F7:F28" si="1">E7/D7*100</f>
        <v>100.77482461121387</v>
      </c>
      <c r="G7" s="49">
        <f>E7/C7*100</f>
        <v>100.33923034834945</v>
      </c>
    </row>
    <row r="8" spans="1:8" ht="19.5" customHeight="1">
      <c r="A8" s="33" t="s">
        <v>40</v>
      </c>
      <c r="B8" s="34">
        <v>1.01E+16</v>
      </c>
      <c r="C8" s="68">
        <f>C9</f>
        <v>444.3</v>
      </c>
      <c r="D8" s="68">
        <f>D9</f>
        <v>575.1</v>
      </c>
      <c r="E8" s="68">
        <f>E9</f>
        <v>460.1</v>
      </c>
      <c r="F8" s="49">
        <f t="shared" si="1"/>
        <v>80.003477656059815</v>
      </c>
      <c r="G8" s="49">
        <f t="shared" ref="G8:G28" si="2">E8/C8*100</f>
        <v>103.55615575061896</v>
      </c>
    </row>
    <row r="9" spans="1:8" ht="17.25" customHeight="1">
      <c r="A9" s="29" t="s">
        <v>41</v>
      </c>
      <c r="B9" s="22" t="s">
        <v>42</v>
      </c>
      <c r="C9" s="52">
        <v>444.3</v>
      </c>
      <c r="D9" s="52">
        <v>575.1</v>
      </c>
      <c r="E9" s="52">
        <v>460.1</v>
      </c>
      <c r="F9" s="61">
        <f t="shared" si="1"/>
        <v>80.003477656059815</v>
      </c>
      <c r="G9" s="61">
        <f t="shared" si="2"/>
        <v>103.55615575061896</v>
      </c>
    </row>
    <row r="10" spans="1:8" ht="55.5" customHeight="1">
      <c r="A10" s="33" t="s">
        <v>75</v>
      </c>
      <c r="B10" s="34">
        <v>1.03E+16</v>
      </c>
      <c r="C10" s="68">
        <v>1112.5999999999999</v>
      </c>
      <c r="D10" s="68">
        <v>1018.1</v>
      </c>
      <c r="E10" s="68">
        <v>1063.5999999999999</v>
      </c>
      <c r="F10" s="49">
        <f t="shared" si="1"/>
        <v>104.46910912484037</v>
      </c>
      <c r="G10" s="49">
        <f t="shared" si="2"/>
        <v>95.595901492000721</v>
      </c>
    </row>
    <row r="11" spans="1:8" ht="17.25" customHeight="1">
      <c r="A11" s="33" t="s">
        <v>43</v>
      </c>
      <c r="B11" s="34">
        <v>1.05E+16</v>
      </c>
      <c r="C11" s="68">
        <f>C12</f>
        <v>799.7</v>
      </c>
      <c r="D11" s="68">
        <f>D12</f>
        <v>2283.4</v>
      </c>
      <c r="E11" s="68">
        <f>E12</f>
        <v>2375.6</v>
      </c>
      <c r="F11" s="49">
        <f t="shared" si="1"/>
        <v>104.03783831129016</v>
      </c>
      <c r="G11" s="49" t="s">
        <v>94</v>
      </c>
      <c r="H11" s="31"/>
    </row>
    <row r="12" spans="1:8" ht="27" customHeight="1">
      <c r="A12" s="29" t="s">
        <v>44</v>
      </c>
      <c r="B12" s="22" t="s">
        <v>45</v>
      </c>
      <c r="C12" s="52">
        <v>799.7</v>
      </c>
      <c r="D12" s="52">
        <v>2283.4</v>
      </c>
      <c r="E12" s="52">
        <v>2375.6</v>
      </c>
      <c r="F12" s="61">
        <f t="shared" si="1"/>
        <v>104.03783831129016</v>
      </c>
      <c r="G12" s="61" t="s">
        <v>94</v>
      </c>
      <c r="H12" s="31"/>
    </row>
    <row r="13" spans="1:8" ht="18.75" customHeight="1">
      <c r="A13" s="33" t="s">
        <v>46</v>
      </c>
      <c r="B13" s="34">
        <v>1.06E+16</v>
      </c>
      <c r="C13" s="68">
        <f>C14+C15</f>
        <v>1179.5999999999999</v>
      </c>
      <c r="D13" s="68">
        <f>D14+D15</f>
        <v>1506.7</v>
      </c>
      <c r="E13" s="68">
        <f>E14+E15</f>
        <v>1459</v>
      </c>
      <c r="F13" s="49">
        <f t="shared" si="1"/>
        <v>96.834140837592088</v>
      </c>
      <c r="G13" s="49">
        <f t="shared" si="2"/>
        <v>123.68599525262802</v>
      </c>
      <c r="H13" s="11"/>
    </row>
    <row r="14" spans="1:8" ht="26.25" customHeight="1">
      <c r="A14" s="29" t="s">
        <v>47</v>
      </c>
      <c r="B14" s="22" t="s">
        <v>48</v>
      </c>
      <c r="C14" s="52">
        <v>286.10000000000002</v>
      </c>
      <c r="D14" s="52">
        <v>279</v>
      </c>
      <c r="E14" s="52">
        <v>426.8</v>
      </c>
      <c r="F14" s="61">
        <f t="shared" si="1"/>
        <v>152.97491039426524</v>
      </c>
      <c r="G14" s="61">
        <f t="shared" si="2"/>
        <v>149.17860887801467</v>
      </c>
    </row>
    <row r="15" spans="1:8" ht="17.25" customHeight="1">
      <c r="A15" s="29" t="s">
        <v>49</v>
      </c>
      <c r="B15" s="22" t="s">
        <v>50</v>
      </c>
      <c r="C15" s="52">
        <v>893.5</v>
      </c>
      <c r="D15" s="52">
        <v>1227.7</v>
      </c>
      <c r="E15" s="52">
        <v>1032.2</v>
      </c>
      <c r="F15" s="61">
        <f t="shared" si="1"/>
        <v>84.075914311313838</v>
      </c>
      <c r="G15" s="61">
        <f t="shared" si="2"/>
        <v>115.52322327923896</v>
      </c>
      <c r="H15" s="11"/>
    </row>
    <row r="16" spans="1:8" ht="15" hidden="1" customHeight="1">
      <c r="A16" s="29" t="s">
        <v>51</v>
      </c>
      <c r="B16" s="21">
        <v>1.08E+16</v>
      </c>
      <c r="C16" s="52"/>
      <c r="D16" s="28"/>
      <c r="E16" s="28"/>
      <c r="F16" s="47" t="e">
        <f t="shared" si="1"/>
        <v>#DIV/0!</v>
      </c>
      <c r="G16" s="47" t="e">
        <f t="shared" si="2"/>
        <v>#DIV/0!</v>
      </c>
    </row>
    <row r="17" spans="1:8" ht="25.5" hidden="1" customHeight="1">
      <c r="A17" s="29" t="s">
        <v>62</v>
      </c>
      <c r="B17" s="21">
        <v>1.11E+16</v>
      </c>
      <c r="C17" s="52"/>
      <c r="D17" s="28"/>
      <c r="E17" s="28"/>
      <c r="F17" s="47" t="e">
        <f t="shared" si="1"/>
        <v>#DIV/0!</v>
      </c>
      <c r="G17" s="47" t="e">
        <f t="shared" si="2"/>
        <v>#DIV/0!</v>
      </c>
    </row>
    <row r="18" spans="1:8" s="10" customFormat="1" ht="25.5" customHeight="1">
      <c r="A18" s="46" t="s">
        <v>51</v>
      </c>
      <c r="B18" s="34">
        <v>1.08E+16</v>
      </c>
      <c r="C18" s="49">
        <v>0.3</v>
      </c>
      <c r="D18" s="68">
        <v>0</v>
      </c>
      <c r="E18" s="49">
        <v>0.1</v>
      </c>
      <c r="F18" s="49">
        <v>0</v>
      </c>
      <c r="G18" s="49">
        <f t="shared" si="2"/>
        <v>33.333333333333336</v>
      </c>
    </row>
    <row r="19" spans="1:8" s="10" customFormat="1" ht="54" customHeight="1">
      <c r="A19" s="46" t="s">
        <v>92</v>
      </c>
      <c r="B19" s="34">
        <v>1.11E+16</v>
      </c>
      <c r="C19" s="49">
        <v>305.5</v>
      </c>
      <c r="D19" s="68">
        <v>0</v>
      </c>
      <c r="E19" s="49">
        <v>45.2</v>
      </c>
      <c r="F19" s="49">
        <v>0</v>
      </c>
      <c r="G19" s="49">
        <f t="shared" si="2"/>
        <v>14.795417348608838</v>
      </c>
    </row>
    <row r="20" spans="1:8" ht="16.5" customHeight="1">
      <c r="A20" s="46" t="s">
        <v>91</v>
      </c>
      <c r="B20" s="34">
        <v>1.17E+16</v>
      </c>
      <c r="C20" s="49">
        <v>1641</v>
      </c>
      <c r="D20" s="68">
        <v>76</v>
      </c>
      <c r="E20" s="49">
        <v>98</v>
      </c>
      <c r="F20" s="49">
        <f t="shared" si="1"/>
        <v>128.94736842105263</v>
      </c>
      <c r="G20" s="49">
        <f t="shared" si="2"/>
        <v>5.9719683120048748</v>
      </c>
    </row>
    <row r="21" spans="1:8" ht="47.25" customHeight="1">
      <c r="A21" s="40" t="s">
        <v>52</v>
      </c>
      <c r="B21" s="41" t="s">
        <v>63</v>
      </c>
      <c r="C21" s="67">
        <f t="shared" ref="C21" si="3">C22+C24+C25+C27</f>
        <v>3664.1000000000004</v>
      </c>
      <c r="D21" s="67">
        <f t="shared" ref="D21" si="4">D22+D24+D25+D27</f>
        <v>5057.5</v>
      </c>
      <c r="E21" s="67">
        <f>E22+E24+E25+E27</f>
        <v>5057.5</v>
      </c>
      <c r="F21" s="51">
        <f t="shared" si="1"/>
        <v>100</v>
      </c>
      <c r="G21" s="51">
        <f t="shared" si="2"/>
        <v>138.0284380884801</v>
      </c>
      <c r="H21" s="31"/>
    </row>
    <row r="22" spans="1:8" ht="55.5" customHeight="1">
      <c r="A22" s="33" t="s">
        <v>53</v>
      </c>
      <c r="B22" s="37" t="s">
        <v>64</v>
      </c>
      <c r="C22" s="68">
        <f>C23</f>
        <v>41.3</v>
      </c>
      <c r="D22" s="68">
        <f>D23</f>
        <v>43.2</v>
      </c>
      <c r="E22" s="68">
        <v>43.2</v>
      </c>
      <c r="F22" s="49">
        <f t="shared" si="1"/>
        <v>100</v>
      </c>
      <c r="G22" s="49">
        <f t="shared" si="2"/>
        <v>104.60048426150121</v>
      </c>
    </row>
    <row r="23" spans="1:8" ht="57" customHeight="1">
      <c r="A23" s="29" t="s">
        <v>54</v>
      </c>
      <c r="B23" s="22" t="s">
        <v>76</v>
      </c>
      <c r="C23" s="52">
        <v>41.3</v>
      </c>
      <c r="D23" s="52">
        <v>43.2</v>
      </c>
      <c r="E23" s="52">
        <v>33.200000000000003</v>
      </c>
      <c r="F23" s="61">
        <f t="shared" si="1"/>
        <v>76.851851851851848</v>
      </c>
      <c r="G23" s="61">
        <f t="shared" si="2"/>
        <v>80.387409200968534</v>
      </c>
    </row>
    <row r="24" spans="1:8" ht="68.25" customHeight="1">
      <c r="A24" s="38" t="s">
        <v>77</v>
      </c>
      <c r="B24" s="39">
        <v>2.02200000000001E+16</v>
      </c>
      <c r="C24" s="49">
        <v>2367</v>
      </c>
      <c r="D24" s="68">
        <v>3302.4</v>
      </c>
      <c r="E24" s="49">
        <v>3302.4</v>
      </c>
      <c r="F24" s="49">
        <f t="shared" si="1"/>
        <v>100</v>
      </c>
      <c r="G24" s="49">
        <f t="shared" si="2"/>
        <v>139.51837769328264</v>
      </c>
    </row>
    <row r="25" spans="1:8" ht="51" customHeight="1">
      <c r="A25" s="33" t="s">
        <v>55</v>
      </c>
      <c r="B25" s="37" t="s">
        <v>65</v>
      </c>
      <c r="C25" s="68">
        <f>C26</f>
        <v>139</v>
      </c>
      <c r="D25" s="68">
        <f>D26</f>
        <v>165.7</v>
      </c>
      <c r="E25" s="68">
        <f>E26</f>
        <v>165.7</v>
      </c>
      <c r="F25" s="49">
        <f t="shared" si="1"/>
        <v>100</v>
      </c>
      <c r="G25" s="49">
        <f t="shared" si="2"/>
        <v>119.20863309352517</v>
      </c>
    </row>
    <row r="26" spans="1:8" ht="68.25" customHeight="1">
      <c r="A26" s="29" t="s">
        <v>56</v>
      </c>
      <c r="B26" s="22" t="s">
        <v>66</v>
      </c>
      <c r="C26" s="52">
        <v>139</v>
      </c>
      <c r="D26" s="52">
        <v>165.7</v>
      </c>
      <c r="E26" s="52">
        <v>165.7</v>
      </c>
      <c r="F26" s="61">
        <f t="shared" si="1"/>
        <v>100</v>
      </c>
      <c r="G26" s="61">
        <f t="shared" si="2"/>
        <v>119.20863309352517</v>
      </c>
    </row>
    <row r="27" spans="1:8" ht="27.75" customHeight="1">
      <c r="A27" s="33" t="s">
        <v>57</v>
      </c>
      <c r="B27" s="37" t="s">
        <v>67</v>
      </c>
      <c r="C27" s="68">
        <f>C28</f>
        <v>1116.8</v>
      </c>
      <c r="D27" s="68">
        <f>D28</f>
        <v>1546.2</v>
      </c>
      <c r="E27" s="68">
        <f>E28</f>
        <v>1546.2</v>
      </c>
      <c r="F27" s="49">
        <f t="shared" si="1"/>
        <v>100</v>
      </c>
      <c r="G27" s="49">
        <f t="shared" si="2"/>
        <v>138.44914040114614</v>
      </c>
      <c r="H27" s="31"/>
    </row>
    <row r="28" spans="1:8" ht="42.75" customHeight="1">
      <c r="A28" s="29" t="s">
        <v>58</v>
      </c>
      <c r="B28" s="22" t="s">
        <v>68</v>
      </c>
      <c r="C28" s="52">
        <v>1116.8</v>
      </c>
      <c r="D28" s="52">
        <v>1546.2</v>
      </c>
      <c r="E28" s="52">
        <v>1546.2</v>
      </c>
      <c r="F28" s="61">
        <f t="shared" si="1"/>
        <v>100</v>
      </c>
      <c r="G28" s="61">
        <f t="shared" si="2"/>
        <v>138.44914040114614</v>
      </c>
    </row>
    <row r="29" spans="1:8" ht="25.5" hidden="1">
      <c r="A29" s="29" t="s">
        <v>78</v>
      </c>
      <c r="B29" s="22" t="s">
        <v>79</v>
      </c>
      <c r="C29" s="52"/>
      <c r="D29" s="28"/>
      <c r="E29" s="28"/>
      <c r="F29" s="32" t="e">
        <f t="shared" ref="F29:F30" si="5">E29/D29*100</f>
        <v>#DIV/0!</v>
      </c>
      <c r="G29" s="47" t="e">
        <f t="shared" si="0"/>
        <v>#DIV/0!</v>
      </c>
    </row>
    <row r="30" spans="1:8" ht="25.5" hidden="1">
      <c r="A30" s="29" t="s">
        <v>80</v>
      </c>
      <c r="B30" s="22" t="s">
        <v>81</v>
      </c>
      <c r="C30" s="52"/>
      <c r="D30" s="28"/>
      <c r="E30" s="28"/>
      <c r="F30" s="32" t="e">
        <f t="shared" si="5"/>
        <v>#DIV/0!</v>
      </c>
      <c r="G30" s="47" t="e">
        <f t="shared" si="0"/>
        <v>#DIV/0!</v>
      </c>
    </row>
    <row r="31" spans="1:8" ht="19.5" customHeight="1">
      <c r="A31" s="44" t="s">
        <v>4</v>
      </c>
      <c r="B31" s="44"/>
      <c r="C31" s="51">
        <f>C33+C37+C39+C43+C48+C46</f>
        <v>8877.1</v>
      </c>
      <c r="D31" s="51">
        <f>D33+D37+D39+D43+D48+D46</f>
        <v>11040.599999999999</v>
      </c>
      <c r="E31" s="51">
        <f>E33+E37+E39+E43+E48+E46</f>
        <v>10551.599999999999</v>
      </c>
      <c r="F31" s="51">
        <f>E31/D31*100</f>
        <v>95.570892886256175</v>
      </c>
      <c r="G31" s="51">
        <f t="shared" ref="G31:G49" si="6">E31/C31*100</f>
        <v>118.86314224239895</v>
      </c>
    </row>
    <row r="32" spans="1:8" ht="15" customHeight="1">
      <c r="A32" s="23" t="s">
        <v>3</v>
      </c>
      <c r="B32" s="24"/>
      <c r="C32" s="54"/>
      <c r="D32" s="60"/>
      <c r="E32" s="60"/>
      <c r="F32" s="60"/>
      <c r="G32" s="60"/>
    </row>
    <row r="33" spans="1:8" ht="18.75" customHeight="1">
      <c r="A33" s="42" t="s">
        <v>5</v>
      </c>
      <c r="B33" s="43" t="s">
        <v>6</v>
      </c>
      <c r="C33" s="48">
        <f t="shared" ref="C33" si="7">C34+C35+C36</f>
        <v>2681.7000000000003</v>
      </c>
      <c r="D33" s="48">
        <f t="shared" ref="D33:E33" si="8">D34+D35+D36</f>
        <v>3013.2999999999997</v>
      </c>
      <c r="E33" s="48">
        <f t="shared" si="8"/>
        <v>2914.6</v>
      </c>
      <c r="F33" s="49">
        <f t="shared" ref="F33:F49" si="9">E33/D33*100</f>
        <v>96.724521288952317</v>
      </c>
      <c r="G33" s="49">
        <f t="shared" si="6"/>
        <v>108.68478949919826</v>
      </c>
    </row>
    <row r="34" spans="1:8" ht="58.5" customHeight="1">
      <c r="A34" s="23" t="s">
        <v>7</v>
      </c>
      <c r="B34" s="26" t="s">
        <v>8</v>
      </c>
      <c r="C34" s="55">
        <v>2675.8</v>
      </c>
      <c r="D34" s="61">
        <v>2982.6</v>
      </c>
      <c r="E34" s="61">
        <v>2883.9</v>
      </c>
      <c r="F34" s="61">
        <f t="shared" si="9"/>
        <v>96.690806678736678</v>
      </c>
      <c r="G34" s="61">
        <f t="shared" si="6"/>
        <v>107.77711338665073</v>
      </c>
    </row>
    <row r="35" spans="1:8" ht="18" hidden="1" customHeight="1">
      <c r="A35" s="19" t="s">
        <v>72</v>
      </c>
      <c r="B35" s="25" t="s">
        <v>73</v>
      </c>
      <c r="C35" s="55">
        <v>0</v>
      </c>
      <c r="D35" s="61">
        <v>0</v>
      </c>
      <c r="E35" s="61">
        <v>0</v>
      </c>
      <c r="F35" s="61" t="e">
        <f t="shared" si="9"/>
        <v>#DIV/0!</v>
      </c>
      <c r="G35" s="61" t="e">
        <f t="shared" si="6"/>
        <v>#DIV/0!</v>
      </c>
    </row>
    <row r="36" spans="1:8" ht="27" customHeight="1">
      <c r="A36" s="23" t="s">
        <v>9</v>
      </c>
      <c r="B36" s="25" t="s">
        <v>10</v>
      </c>
      <c r="C36" s="55">
        <v>5.9</v>
      </c>
      <c r="D36" s="61">
        <v>30.7</v>
      </c>
      <c r="E36" s="61">
        <v>30.7</v>
      </c>
      <c r="F36" s="61">
        <f t="shared" si="9"/>
        <v>100</v>
      </c>
      <c r="G36" s="61" t="s">
        <v>109</v>
      </c>
      <c r="H36" s="58"/>
    </row>
    <row r="37" spans="1:8" ht="18" customHeight="1">
      <c r="A37" s="42" t="s">
        <v>11</v>
      </c>
      <c r="B37" s="43" t="s">
        <v>12</v>
      </c>
      <c r="C37" s="49">
        <f t="shared" ref="C37:E37" si="10">C38</f>
        <v>139</v>
      </c>
      <c r="D37" s="49">
        <f t="shared" si="10"/>
        <v>165.7</v>
      </c>
      <c r="E37" s="49">
        <f t="shared" si="10"/>
        <v>165.7</v>
      </c>
      <c r="F37" s="49">
        <f t="shared" si="9"/>
        <v>100</v>
      </c>
      <c r="G37" s="49">
        <f t="shared" si="6"/>
        <v>119.20863309352517</v>
      </c>
    </row>
    <row r="38" spans="1:8" ht="28.5" customHeight="1">
      <c r="A38" s="23" t="s">
        <v>13</v>
      </c>
      <c r="B38" s="25" t="s">
        <v>14</v>
      </c>
      <c r="C38" s="55">
        <v>139</v>
      </c>
      <c r="D38" s="61">
        <v>165.7</v>
      </c>
      <c r="E38" s="61">
        <v>165.7</v>
      </c>
      <c r="F38" s="61">
        <f t="shared" si="9"/>
        <v>100</v>
      </c>
      <c r="G38" s="61">
        <f t="shared" si="6"/>
        <v>119.20863309352517</v>
      </c>
    </row>
    <row r="39" spans="1:8" ht="18" customHeight="1">
      <c r="A39" s="42" t="s">
        <v>15</v>
      </c>
      <c r="B39" s="43" t="s">
        <v>16</v>
      </c>
      <c r="C39" s="49">
        <f>C41+C42+C40</f>
        <v>3311.1</v>
      </c>
      <c r="D39" s="49">
        <f t="shared" ref="D39:E39" si="11">D41+D42+D40</f>
        <v>3178.1</v>
      </c>
      <c r="E39" s="49">
        <f t="shared" si="11"/>
        <v>2933.7999999999997</v>
      </c>
      <c r="F39" s="49">
        <f t="shared" si="9"/>
        <v>92.313017211541478</v>
      </c>
      <c r="G39" s="49">
        <f t="shared" si="6"/>
        <v>88.604995318776233</v>
      </c>
      <c r="H39" s="11"/>
    </row>
    <row r="40" spans="1:8" s="10" customFormat="1" ht="31.5" customHeight="1">
      <c r="A40" s="27" t="s">
        <v>95</v>
      </c>
      <c r="B40" s="25" t="s">
        <v>96</v>
      </c>
      <c r="C40" s="55">
        <v>0</v>
      </c>
      <c r="D40" s="61">
        <v>18</v>
      </c>
      <c r="E40" s="61">
        <v>18</v>
      </c>
      <c r="F40" s="61">
        <f t="shared" si="9"/>
        <v>100</v>
      </c>
      <c r="G40" s="61">
        <v>0</v>
      </c>
      <c r="H40" s="31"/>
    </row>
    <row r="41" spans="1:8" ht="28.5" customHeight="1">
      <c r="A41" s="23" t="s">
        <v>17</v>
      </c>
      <c r="B41" s="25" t="s">
        <v>18</v>
      </c>
      <c r="C41" s="55">
        <v>3205.7</v>
      </c>
      <c r="D41" s="61">
        <v>3104.4</v>
      </c>
      <c r="E41" s="61">
        <v>2860.1</v>
      </c>
      <c r="F41" s="61">
        <f t="shared" si="9"/>
        <v>92.130524416956575</v>
      </c>
      <c r="G41" s="61">
        <f t="shared" si="6"/>
        <v>89.219203294132328</v>
      </c>
    </row>
    <row r="42" spans="1:8" ht="28.5" customHeight="1">
      <c r="A42" s="27" t="s">
        <v>69</v>
      </c>
      <c r="B42" s="25" t="s">
        <v>70</v>
      </c>
      <c r="C42" s="55">
        <v>105.4</v>
      </c>
      <c r="D42" s="66">
        <v>55.7</v>
      </c>
      <c r="E42" s="61">
        <v>55.7</v>
      </c>
      <c r="F42" s="61">
        <f t="shared" si="9"/>
        <v>100</v>
      </c>
      <c r="G42" s="61">
        <f t="shared" si="6"/>
        <v>52.846299810246677</v>
      </c>
    </row>
    <row r="43" spans="1:8" ht="28.5" customHeight="1">
      <c r="A43" s="42" t="s">
        <v>19</v>
      </c>
      <c r="B43" s="43" t="s">
        <v>20</v>
      </c>
      <c r="C43" s="49">
        <f>C45+C44</f>
        <v>1232.5</v>
      </c>
      <c r="D43" s="49">
        <f t="shared" ref="D43:E43" si="12">D45+D44</f>
        <v>2323.1</v>
      </c>
      <c r="E43" s="49">
        <f t="shared" si="12"/>
        <v>2255.8000000000002</v>
      </c>
      <c r="F43" s="49">
        <f t="shared" si="9"/>
        <v>97.103008910507526</v>
      </c>
      <c r="G43" s="49">
        <f t="shared" si="6"/>
        <v>183.02636916835701</v>
      </c>
      <c r="H43" s="31"/>
    </row>
    <row r="44" spans="1:8" s="10" customFormat="1" ht="28.5" customHeight="1">
      <c r="A44" s="23" t="s">
        <v>97</v>
      </c>
      <c r="B44" s="25" t="s">
        <v>93</v>
      </c>
      <c r="C44" s="55">
        <v>0</v>
      </c>
      <c r="D44" s="61">
        <v>1520.5</v>
      </c>
      <c r="E44" s="61">
        <v>1520.5</v>
      </c>
      <c r="F44" s="61">
        <f t="shared" si="9"/>
        <v>100</v>
      </c>
      <c r="G44" s="61">
        <v>0</v>
      </c>
    </row>
    <row r="45" spans="1:8" ht="17.25" customHeight="1">
      <c r="A45" s="23" t="s">
        <v>21</v>
      </c>
      <c r="B45" s="25" t="s">
        <v>22</v>
      </c>
      <c r="C45" s="55">
        <v>1232.5</v>
      </c>
      <c r="D45" s="61">
        <v>802.6</v>
      </c>
      <c r="E45" s="61">
        <v>735.3</v>
      </c>
      <c r="F45" s="61">
        <f t="shared" si="9"/>
        <v>91.614752055818585</v>
      </c>
      <c r="G45" s="61">
        <f t="shared" si="6"/>
        <v>59.659229208924948</v>
      </c>
    </row>
    <row r="46" spans="1:8" ht="16.5" customHeight="1">
      <c r="A46" s="50" t="s">
        <v>82</v>
      </c>
      <c r="B46" s="43" t="s">
        <v>84</v>
      </c>
      <c r="C46" s="49">
        <f>C47</f>
        <v>0</v>
      </c>
      <c r="D46" s="49">
        <f>D47</f>
        <v>4.5</v>
      </c>
      <c r="E46" s="49">
        <f>E47</f>
        <v>4.5</v>
      </c>
      <c r="F46" s="49">
        <f t="shared" si="9"/>
        <v>100</v>
      </c>
      <c r="G46" s="49">
        <v>0</v>
      </c>
    </row>
    <row r="47" spans="1:8" ht="40.5" customHeight="1">
      <c r="A47" s="30" t="s">
        <v>83</v>
      </c>
      <c r="B47" s="25" t="s">
        <v>85</v>
      </c>
      <c r="C47" s="55">
        <v>0</v>
      </c>
      <c r="D47" s="61">
        <v>4.5</v>
      </c>
      <c r="E47" s="61">
        <v>4.5</v>
      </c>
      <c r="F47" s="61">
        <f t="shared" si="9"/>
        <v>100</v>
      </c>
      <c r="G47" s="61">
        <v>0</v>
      </c>
    </row>
    <row r="48" spans="1:8" ht="19.5" customHeight="1">
      <c r="A48" s="42" t="s">
        <v>74</v>
      </c>
      <c r="B48" s="43" t="s">
        <v>23</v>
      </c>
      <c r="C48" s="49">
        <f t="shared" ref="C48:E48" si="13">C49</f>
        <v>1512.8</v>
      </c>
      <c r="D48" s="49">
        <f t="shared" si="13"/>
        <v>2355.9</v>
      </c>
      <c r="E48" s="49">
        <f t="shared" si="13"/>
        <v>2277.1999999999998</v>
      </c>
      <c r="F48" s="49">
        <f t="shared" si="9"/>
        <v>96.659450740693558</v>
      </c>
      <c r="G48" s="49">
        <f t="shared" si="6"/>
        <v>150.5288207297726</v>
      </c>
    </row>
    <row r="49" spans="1:7" ht="18.75" customHeight="1">
      <c r="A49" s="23" t="s">
        <v>24</v>
      </c>
      <c r="B49" s="25" t="s">
        <v>25</v>
      </c>
      <c r="C49" s="55">
        <v>1512.8</v>
      </c>
      <c r="D49" s="61">
        <v>2355.9</v>
      </c>
      <c r="E49" s="61">
        <v>2277.1999999999998</v>
      </c>
      <c r="F49" s="61">
        <f t="shared" si="9"/>
        <v>96.659450740693558</v>
      </c>
      <c r="G49" s="61">
        <f t="shared" si="6"/>
        <v>150.5288207297726</v>
      </c>
    </row>
    <row r="50" spans="1:7" ht="30" customHeight="1">
      <c r="A50" s="44" t="s">
        <v>26</v>
      </c>
      <c r="B50" s="44"/>
      <c r="C50" s="51">
        <f>C5-C31</f>
        <v>270</v>
      </c>
      <c r="D50" s="51">
        <f>D5-D31</f>
        <v>-523.79999999999927</v>
      </c>
      <c r="E50" s="51">
        <f>E5-E31</f>
        <v>7.5</v>
      </c>
      <c r="F50" s="51"/>
      <c r="G50" s="51"/>
    </row>
    <row r="51" spans="1:7" ht="30" customHeight="1">
      <c r="A51" s="44" t="s">
        <v>27</v>
      </c>
      <c r="B51" s="44"/>
      <c r="C51" s="69">
        <f t="shared" ref="C51" si="14">C53</f>
        <v>-270</v>
      </c>
      <c r="D51" s="69">
        <f>D53</f>
        <v>523.80000000000109</v>
      </c>
      <c r="E51" s="69">
        <f t="shared" ref="E51" si="15">E53</f>
        <v>-7.5</v>
      </c>
      <c r="F51" s="70"/>
      <c r="G51" s="51"/>
    </row>
    <row r="52" spans="1:7" ht="18.75" customHeight="1">
      <c r="A52" s="23" t="s">
        <v>3</v>
      </c>
      <c r="B52" s="23"/>
      <c r="C52" s="53"/>
      <c r="D52" s="59"/>
      <c r="E52" s="59"/>
      <c r="F52" s="64"/>
      <c r="G52" s="64"/>
    </row>
    <row r="53" spans="1:7" ht="27" customHeight="1">
      <c r="A53" s="23" t="s">
        <v>28</v>
      </c>
      <c r="B53" s="25" t="s">
        <v>29</v>
      </c>
      <c r="C53" s="53">
        <f>C54+C55</f>
        <v>-270</v>
      </c>
      <c r="D53" s="59">
        <f t="shared" ref="D53:E53" si="16">D54+D55</f>
        <v>523.80000000000109</v>
      </c>
      <c r="E53" s="59">
        <f t="shared" si="16"/>
        <v>-7.5</v>
      </c>
      <c r="F53" s="64"/>
      <c r="G53" s="64"/>
    </row>
    <row r="54" spans="1:7" ht="28.5" customHeight="1">
      <c r="A54" s="23" t="s">
        <v>30</v>
      </c>
      <c r="B54" s="25" t="s">
        <v>31</v>
      </c>
      <c r="C54" s="53">
        <v>-9380.2999999999993</v>
      </c>
      <c r="D54" s="59">
        <v>-10516.8</v>
      </c>
      <c r="E54" s="59">
        <v>-11437.6</v>
      </c>
      <c r="F54" s="64"/>
      <c r="G54" s="64"/>
    </row>
    <row r="55" spans="1:7" ht="26.25" customHeight="1">
      <c r="A55" s="23" t="s">
        <v>32</v>
      </c>
      <c r="B55" s="25" t="s">
        <v>33</v>
      </c>
      <c r="C55" s="53">
        <v>9110.2999999999993</v>
      </c>
      <c r="D55" s="59">
        <v>11040.6</v>
      </c>
      <c r="E55" s="59">
        <v>11430.1</v>
      </c>
      <c r="F55" s="64"/>
      <c r="G55" s="64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71" t="s">
        <v>108</v>
      </c>
      <c r="B59" s="71"/>
      <c r="C59" s="71"/>
      <c r="D59" s="71"/>
      <c r="E59" s="71"/>
      <c r="F59" s="71"/>
      <c r="G59" s="71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2" sqref="A2:G2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117" customHeight="1">
      <c r="A2" s="72" t="s">
        <v>102</v>
      </c>
      <c r="B2" s="71"/>
      <c r="C2" s="71"/>
      <c r="D2" s="71"/>
      <c r="E2" s="71"/>
      <c r="F2" s="71"/>
      <c r="G2" s="71"/>
    </row>
    <row r="3" spans="1:7">
      <c r="A3" s="3"/>
      <c r="B3" s="3"/>
      <c r="C3" s="3"/>
      <c r="D3" s="3"/>
      <c r="E3" s="3"/>
      <c r="F3" s="3"/>
      <c r="G3" s="4"/>
    </row>
    <row r="4" spans="1:7" ht="88.5" customHeight="1">
      <c r="A4" s="7" t="s">
        <v>34</v>
      </c>
      <c r="B4" s="7" t="s">
        <v>35</v>
      </c>
      <c r="C4" s="7" t="s">
        <v>103</v>
      </c>
      <c r="D4" s="7" t="s">
        <v>104</v>
      </c>
      <c r="E4" s="7" t="s">
        <v>105</v>
      </c>
      <c r="F4" s="7" t="s">
        <v>89</v>
      </c>
      <c r="G4" s="7" t="s">
        <v>88</v>
      </c>
    </row>
    <row r="5" spans="1:7" ht="76.5" customHeight="1">
      <c r="A5" s="8" t="s">
        <v>36</v>
      </c>
      <c r="B5" s="65">
        <v>2</v>
      </c>
      <c r="C5" s="65">
        <v>1469.3</v>
      </c>
      <c r="D5" s="65">
        <v>1607.8</v>
      </c>
      <c r="E5" s="65">
        <v>1581.6</v>
      </c>
      <c r="F5" s="65">
        <f>E5/D5*100</f>
        <v>98.370444085085211</v>
      </c>
      <c r="G5" s="65">
        <f>E5/C5*100</f>
        <v>107.64309535152793</v>
      </c>
    </row>
    <row r="6" spans="1:7" ht="66.75" customHeight="1">
      <c r="A6" s="9" t="s">
        <v>37</v>
      </c>
      <c r="B6" s="65">
        <v>2.2000000000000002</v>
      </c>
      <c r="C6" s="65">
        <v>938.4</v>
      </c>
      <c r="D6" s="65">
        <v>1442.2</v>
      </c>
      <c r="E6" s="65">
        <v>1413.7</v>
      </c>
      <c r="F6" s="65">
        <f>E6/D6*100</f>
        <v>98.023852447649432</v>
      </c>
      <c r="G6" s="65">
        <f>E6/C6*100</f>
        <v>150.65004262574595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71" t="s">
        <v>108</v>
      </c>
      <c r="B10" s="71"/>
      <c r="C10" s="71"/>
      <c r="D10" s="71"/>
      <c r="E10" s="71"/>
      <c r="F10" s="71"/>
      <c r="G10" s="71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7" sqref="F7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72" t="s">
        <v>106</v>
      </c>
      <c r="B2" s="71"/>
      <c r="C2" s="71"/>
      <c r="D2" s="71"/>
      <c r="E2" s="71"/>
      <c r="F2" s="71"/>
    </row>
    <row r="3" spans="1:7">
      <c r="A3" s="3"/>
      <c r="B3" s="6"/>
      <c r="C3" s="3"/>
      <c r="D3" s="3"/>
      <c r="E3" s="3"/>
      <c r="F3" s="4"/>
    </row>
    <row r="4" spans="1:7" ht="66.75" customHeight="1">
      <c r="A4" s="2" t="s">
        <v>59</v>
      </c>
      <c r="B4" s="16" t="s">
        <v>105</v>
      </c>
      <c r="C4" s="16" t="s">
        <v>104</v>
      </c>
      <c r="D4" s="16" t="s">
        <v>105</v>
      </c>
      <c r="E4" s="16" t="s">
        <v>89</v>
      </c>
      <c r="F4" s="16" t="s">
        <v>88</v>
      </c>
    </row>
    <row r="5" spans="1:7" ht="68.25" customHeight="1">
      <c r="A5" s="12" t="s">
        <v>71</v>
      </c>
      <c r="B5" s="56">
        <v>2</v>
      </c>
      <c r="C5" s="62">
        <v>2</v>
      </c>
      <c r="D5" s="62">
        <v>2</v>
      </c>
      <c r="E5" s="62">
        <f t="shared" ref="E5:E10" si="0">D5/C5*100</f>
        <v>100</v>
      </c>
      <c r="F5" s="62">
        <f t="shared" ref="F5:F10" si="1">D5/B5*100</f>
        <v>100</v>
      </c>
    </row>
    <row r="6" spans="1:7" ht="70.5" customHeight="1">
      <c r="A6" s="13" t="s">
        <v>61</v>
      </c>
      <c r="B6" s="56">
        <v>1232.5</v>
      </c>
      <c r="C6" s="62">
        <v>802.6</v>
      </c>
      <c r="D6" s="62">
        <v>735.3</v>
      </c>
      <c r="E6" s="62">
        <f t="shared" si="0"/>
        <v>91.614752055818585</v>
      </c>
      <c r="F6" s="62">
        <f t="shared" si="1"/>
        <v>59.659229208924948</v>
      </c>
    </row>
    <row r="7" spans="1:7" ht="78.75" customHeight="1">
      <c r="A7" s="14" t="s">
        <v>90</v>
      </c>
      <c r="B7" s="56">
        <v>3205.7</v>
      </c>
      <c r="C7" s="62">
        <v>3104.4</v>
      </c>
      <c r="D7" s="62">
        <v>2860.1</v>
      </c>
      <c r="E7" s="62">
        <f t="shared" si="0"/>
        <v>92.130524416956575</v>
      </c>
      <c r="F7" s="62">
        <f t="shared" si="1"/>
        <v>89.219203294132328</v>
      </c>
      <c r="G7" s="11"/>
    </row>
    <row r="8" spans="1:7" s="10" customFormat="1" ht="61.5" customHeight="1">
      <c r="A8" s="14" t="s">
        <v>86</v>
      </c>
      <c r="B8" s="56">
        <v>1512.8</v>
      </c>
      <c r="C8" s="62">
        <v>2355.9</v>
      </c>
      <c r="D8" s="62">
        <v>2277.1999999999998</v>
      </c>
      <c r="E8" s="62">
        <f t="shared" si="0"/>
        <v>96.659450740693558</v>
      </c>
      <c r="F8" s="62">
        <f t="shared" si="1"/>
        <v>150.5288207297726</v>
      </c>
    </row>
    <row r="9" spans="1:7" s="45" customFormat="1" ht="87.75" customHeight="1">
      <c r="A9" s="14" t="s">
        <v>98</v>
      </c>
      <c r="B9" s="56">
        <v>0</v>
      </c>
      <c r="C9" s="62">
        <v>18</v>
      </c>
      <c r="D9" s="62">
        <v>18</v>
      </c>
      <c r="E9" s="62">
        <f t="shared" si="0"/>
        <v>100</v>
      </c>
      <c r="F9" s="62">
        <v>0</v>
      </c>
    </row>
    <row r="10" spans="1:7" ht="21" customHeight="1">
      <c r="A10" s="5" t="s">
        <v>60</v>
      </c>
      <c r="B10" s="57">
        <f>B6+B7+B5+B8+B9</f>
        <v>5953</v>
      </c>
      <c r="C10" s="63">
        <f t="shared" ref="C10:D10" si="2">C6+C7+C5+C8+C9</f>
        <v>6282.9</v>
      </c>
      <c r="D10" s="63">
        <f t="shared" si="2"/>
        <v>5892.5999999999995</v>
      </c>
      <c r="E10" s="63">
        <f t="shared" si="0"/>
        <v>93.787900491811101</v>
      </c>
      <c r="F10" s="63">
        <f t="shared" si="1"/>
        <v>98.985385519905918</v>
      </c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71" t="s">
        <v>108</v>
      </c>
      <c r="B14" s="71"/>
      <c r="C14" s="71"/>
      <c r="D14" s="71"/>
      <c r="E14" s="71"/>
      <c r="F14" s="71"/>
    </row>
    <row r="15" spans="1:7">
      <c r="A15" s="3"/>
      <c r="B15" s="3"/>
      <c r="C15" s="3"/>
      <c r="D15" s="3"/>
      <c r="E15" s="3"/>
      <c r="F15" s="3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2026-01-28T09:57:08Z</cp:lastPrinted>
  <dcterms:created xsi:type="dcterms:W3CDTF">2017-04-17T10:25:39Z</dcterms:created>
  <dcterms:modified xsi:type="dcterms:W3CDTF">2026-01-28T09:57:10Z</dcterms:modified>
</cp:coreProperties>
</file>