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300" yWindow="300" windowWidth="14820" windowHeight="12810"/>
  </bookViews>
  <sheets>
    <sheet name="таблица 1" sheetId="1" r:id="rId1"/>
    <sheet name="таблица 2" sheetId="2" r:id="rId2"/>
    <sheet name="таблица 3" sheetId="3" r:id="rId3"/>
  </sheets>
  <calcPr calcId="124519" iterate="1"/>
</workbook>
</file>

<file path=xl/calcChain.xml><?xml version="1.0" encoding="utf-8"?>
<calcChain xmlns="http://schemas.openxmlformats.org/spreadsheetml/2006/main">
  <c r="F19" i="1"/>
  <c r="G8"/>
  <c r="G9"/>
  <c r="G10"/>
  <c r="G11"/>
  <c r="G12"/>
  <c r="G13"/>
  <c r="G14"/>
  <c r="G15"/>
  <c r="G16"/>
  <c r="G19"/>
  <c r="G20"/>
  <c r="G21"/>
  <c r="G22"/>
  <c r="G23"/>
  <c r="G24"/>
  <c r="G25"/>
  <c r="G26"/>
  <c r="F8"/>
  <c r="F9"/>
  <c r="F10"/>
  <c r="F11"/>
  <c r="F12"/>
  <c r="F13"/>
  <c r="F14"/>
  <c r="F15"/>
  <c r="F17"/>
  <c r="F20"/>
  <c r="F21"/>
  <c r="F22"/>
  <c r="F23"/>
  <c r="F24"/>
  <c r="F25"/>
  <c r="F26"/>
  <c r="E23"/>
  <c r="G32" l="1"/>
  <c r="G33"/>
  <c r="G35"/>
  <c r="G36"/>
  <c r="G37"/>
  <c r="G38"/>
  <c r="G39"/>
  <c r="G40"/>
  <c r="G41"/>
  <c r="G42"/>
  <c r="G43"/>
  <c r="G44"/>
  <c r="G45"/>
  <c r="G46"/>
  <c r="F32"/>
  <c r="F35"/>
  <c r="F36"/>
  <c r="F37"/>
  <c r="F38"/>
  <c r="F39"/>
  <c r="F40"/>
  <c r="F41"/>
  <c r="F42"/>
  <c r="F43"/>
  <c r="F44"/>
  <c r="F45"/>
  <c r="F46"/>
  <c r="C13"/>
  <c r="F5" i="3"/>
  <c r="G27" i="1" l="1"/>
  <c r="G28"/>
  <c r="F27"/>
  <c r="F28"/>
  <c r="D23"/>
  <c r="D31"/>
  <c r="E31"/>
  <c r="C31"/>
  <c r="C36"/>
  <c r="C38"/>
  <c r="C41"/>
  <c r="C45"/>
  <c r="C23"/>
  <c r="F7" i="3"/>
  <c r="F8"/>
  <c r="E45" i="1"/>
  <c r="E8"/>
  <c r="D13"/>
  <c r="E13"/>
  <c r="E25"/>
  <c r="D25"/>
  <c r="E20"/>
  <c r="D20"/>
  <c r="E11"/>
  <c r="D11"/>
  <c r="D8"/>
  <c r="C8"/>
  <c r="C25"/>
  <c r="C20"/>
  <c r="C11"/>
  <c r="E5" i="3"/>
  <c r="B9"/>
  <c r="C50" i="1"/>
  <c r="C48" s="1"/>
  <c r="C9" i="3"/>
  <c r="D9"/>
  <c r="E7"/>
  <c r="E8"/>
  <c r="E36" i="1"/>
  <c r="D43"/>
  <c r="E43"/>
  <c r="D45"/>
  <c r="D41"/>
  <c r="E41"/>
  <c r="D38"/>
  <c r="E38"/>
  <c r="D36"/>
  <c r="F31" l="1"/>
  <c r="G31"/>
  <c r="D7"/>
  <c r="E7"/>
  <c r="C7"/>
  <c r="C19"/>
  <c r="E19"/>
  <c r="D19"/>
  <c r="C29"/>
  <c r="D29"/>
  <c r="E29"/>
  <c r="G29" l="1"/>
  <c r="F29"/>
  <c r="D5"/>
  <c r="F7"/>
  <c r="G7"/>
  <c r="E5"/>
  <c r="C5"/>
  <c r="F5" l="1"/>
  <c r="C47"/>
  <c r="G5"/>
  <c r="F9" i="3"/>
  <c r="E9"/>
  <c r="F6"/>
  <c r="E6"/>
  <c r="G6" i="2" l="1"/>
  <c r="D50" i="1" l="1"/>
  <c r="D48" s="1"/>
  <c r="E50"/>
  <c r="E48" s="1"/>
  <c r="D47"/>
  <c r="G5" i="2"/>
  <c r="F6"/>
  <c r="F5"/>
  <c r="E47" i="1" l="1"/>
</calcChain>
</file>

<file path=xl/sharedStrings.xml><?xml version="1.0" encoding="utf-8"?>
<sst xmlns="http://schemas.openxmlformats.org/spreadsheetml/2006/main" count="115" uniqueCount="107">
  <si>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</si>
  <si>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</si>
  <si>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</si>
  <si>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</si>
  <si>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</si>
  <si>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</si>
  <si>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</si>
  <si>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</si>
  <si>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</si>
  <si>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</si>
  <si>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</si>
  <si>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</si>
  <si>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</si>
  <si>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</si>
  <si>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</si>
  <si>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</si>
  <si>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</si>
  <si>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</si>
  <si>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</si>
  <si>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</si>
  <si>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</si>
  <si>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</si>
  <si>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</si>
  <si>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</si>
  <si>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</si>
  <si>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</si>
  <si>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</si>
  <si>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</si>
  <si>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</si>
  <si>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</si>
  <si>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</si>
  <si>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</si>
  <si>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</si>
  <si>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</si>
  <si>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</si>
  <si>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</si>
  <si>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</si>
  <si>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</si>
  <si>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</si>
  <si>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</si>
  <si>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</si>
  <si>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</si>
  <si>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</si>
  <si>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</si>
  <si>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</si>
  <si>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</si>
  <si>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</si>
  <si>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</si>
  <si>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</si>
  <si>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</si>
  <si>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</si>
  <si>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</si>
  <si>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</si>
  <si>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</si>
  <si>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</si>
  <si>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</si>
  <si>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</si>
  <si>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</si>
  <si>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</si>
  <si>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</si>
  <si>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</si>
  <si>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</si>
  <si>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</si>
  <si>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</si>
  <si>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</si>
  <si>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</si>
  <si>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</si>
  <si>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</si>
  <si>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</si>
  <si>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</si>
  <si>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</si>
  <si>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</si>
  <si>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</si>
  <si>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</si>
  <si>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</si>
  <si>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</si>
  <si>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</si>
  <si>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</si>
  <si>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</si>
  <si>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</si>
  <si>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</si>
  <si>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</si>
  <si>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</si>
  <si>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</si>
  <si>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</si>
  <si>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</si>
  <si>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</si>
  <si>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</si>
  <si>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</si>
  <si>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</si>
  <si>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</si>
  <si>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</si>
  <si>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</si>
  <si>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</si>
  <si>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Обеспечение проведения выборов и референдумов</t>
  </si>
  <si>
    <t>00 0107 0000000000 000</t>
  </si>
  <si>
    <t>св. 32,8 раза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</si>
  <si>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января 2025 года      
</t>
  </si>
  <si>
    <t>Исполнено на 1 января 2024 г.</t>
  </si>
  <si>
    <t>Утвержденные бюджетные назначения на                        1 января 2025 г.</t>
  </si>
  <si>
    <t>Исполнено на 1 января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</si>
  <si>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января 2025 г.
</t>
  </si>
  <si>
    <t>Исполнено на 1 января 2024 г. (тыс.руб)</t>
  </si>
  <si>
    <t>Утвержденные бюджетные назначения на           1 января 2025 г. (тыс.руб)</t>
  </si>
  <si>
    <t>Исполнено на 1 января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</si>
  <si>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</si>
  <si>
    <t>Инициативные платежи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</si>
</sst>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7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66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21" fillId="0" borderId="1" xfId="2" applyNumberFormat="1" applyFont="1" applyFill="1" applyBorder="1" applyAlignment="1" applyProtection="1">
      <alignment horizontal="left" vertical="top" wrapText="1"/>
      <protection hidden="1"/>
    </xf>
    <xf numFmtId="1" fontId="21" fillId="0" borderId="1" xfId="2" applyNumberFormat="1" applyFont="1" applyFill="1" applyBorder="1" applyAlignment="1" applyProtection="1">
      <alignment horizontal="right" vertical="center"/>
      <protection hidden="1"/>
    </xf>
    <xf numFmtId="0" fontId="16" fillId="0" borderId="1" xfId="0" applyFont="1" applyBorder="1" applyAlignment="1">
      <alignment vertical="top" wrapText="1"/>
    </xf>
    <xf numFmtId="0" fontId="17" fillId="0" borderId="0" xfId="0" applyFont="1" applyFill="1"/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1" fontId="16" fillId="0" borderId="1" xfId="0" applyNumberFormat="1" applyFont="1" applyFill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1" fontId="20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9" fillId="4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7" fontId="21" fillId="0" borderId="1" xfId="2" applyNumberFormat="1" applyFont="1" applyFill="1" applyBorder="1" applyAlignment="1" applyProtection="1">
      <alignment horizontal="right" vertical="center"/>
      <protection hidden="1"/>
    </xf>
    <xf numFmtId="164" fontId="16" fillId="0" borderId="1" xfId="0" applyNumberFormat="1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6" fillId="4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center"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7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abSelected="1" workbookViewId="0">
      <selection activeCell="F16" sqref="F16"/>
    </sheetView>
  </sheetViews>
  <sheetFormatPr defaultRowHeight="15"/>
  <cols>
    <col min="1" max="1" width="28.28515625" style="1" customWidth="1"/>
    <col min="2" max="2" width="21.140625" style="1" customWidth="1"/>
    <col min="3" max="3" width="11.28515625" style="1" customWidth="1"/>
    <col min="4" max="4" width="14.5703125" style="1" customWidth="1"/>
    <col min="5" max="5" width="11.7109375" style="1" customWidth="1"/>
    <col min="6" max="6" width="12.28515625" style="1" customWidth="1"/>
    <col min="7" max="7" width="10.4257812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65" t="s">
        <v>97</v>
      </c>
      <c r="B2" s="64"/>
      <c r="C2" s="64"/>
      <c r="D2" s="64"/>
      <c r="E2" s="64"/>
      <c r="F2" s="64"/>
      <c r="G2" s="64"/>
    </row>
    <row r="3" spans="1:8">
      <c r="A3" s="20"/>
      <c r="B3" s="20"/>
      <c r="C3" s="20"/>
      <c r="D3" s="20"/>
      <c r="E3" s="20"/>
      <c r="F3" s="20"/>
      <c r="G3" s="21" t="s">
        <v>38</v>
      </c>
    </row>
    <row r="4" spans="1:8" ht="68.25" customHeight="1">
      <c r="A4" s="18" t="s">
        <v>0</v>
      </c>
      <c r="B4" s="18" t="s">
        <v>1</v>
      </c>
      <c r="C4" s="18" t="s">
        <v>98</v>
      </c>
      <c r="D4" s="18" t="s">
        <v>99</v>
      </c>
      <c r="E4" s="18" t="s">
        <v>100</v>
      </c>
      <c r="F4" s="19" t="s">
        <v>91</v>
      </c>
      <c r="G4" s="19" t="s">
        <v>92</v>
      </c>
    </row>
    <row r="5" spans="1:8" ht="16.5" customHeight="1">
      <c r="A5" s="22" t="s">
        <v>2</v>
      </c>
      <c r="B5" s="34"/>
      <c r="C5" s="42">
        <f>C7+C19</f>
        <v>6944.6</v>
      </c>
      <c r="D5" s="42">
        <f>D7+D19</f>
        <v>8922</v>
      </c>
      <c r="E5" s="42">
        <f>E7+E19</f>
        <v>9147.1</v>
      </c>
      <c r="F5" s="54">
        <f>E5/D5*100</f>
        <v>102.52297691100651</v>
      </c>
      <c r="G5" s="54">
        <f t="shared" ref="G5:G46" si="0">E5/C5*100</f>
        <v>131.71528957751346</v>
      </c>
    </row>
    <row r="6" spans="1:8" ht="18.75" customHeight="1">
      <c r="A6" s="23" t="s">
        <v>3</v>
      </c>
      <c r="B6" s="24"/>
      <c r="C6" s="43"/>
      <c r="D6" s="57"/>
      <c r="E6" s="57"/>
      <c r="F6" s="54"/>
      <c r="G6" s="55"/>
    </row>
    <row r="7" spans="1:8" ht="15.75" customHeight="1">
      <c r="A7" s="35" t="s">
        <v>40</v>
      </c>
      <c r="B7" s="25">
        <v>1E+16</v>
      </c>
      <c r="C7" s="43">
        <f>C8+C10+C11+C13+C17+C16</f>
        <v>3571.2000000000003</v>
      </c>
      <c r="D7" s="57">
        <f>D8+D10+D11+D13+D17+D18</f>
        <v>5257.9</v>
      </c>
      <c r="E7" s="57">
        <f>E8+E10+E11+E13+E17+E18+E16</f>
        <v>5483</v>
      </c>
      <c r="F7" s="55">
        <f t="shared" ref="F7:F46" si="1">E7/D7*100</f>
        <v>104.28117689571883</v>
      </c>
      <c r="G7" s="55">
        <f t="shared" si="0"/>
        <v>153.53382616487454</v>
      </c>
      <c r="H7" s="40"/>
    </row>
    <row r="8" spans="1:8" ht="19.5" customHeight="1">
      <c r="A8" s="35" t="s">
        <v>41</v>
      </c>
      <c r="B8" s="25">
        <v>1.01E+16</v>
      </c>
      <c r="C8" s="43">
        <f>C9</f>
        <v>249</v>
      </c>
      <c r="D8" s="57">
        <f>D9</f>
        <v>597.79999999999995</v>
      </c>
      <c r="E8" s="57">
        <f>E9</f>
        <v>444.3</v>
      </c>
      <c r="F8" s="55">
        <f t="shared" si="1"/>
        <v>74.322515891602549</v>
      </c>
      <c r="G8" s="55">
        <f t="shared" si="0"/>
        <v>178.43373493975903</v>
      </c>
      <c r="H8" s="40"/>
    </row>
    <row r="9" spans="1:8" ht="17.25" customHeight="1">
      <c r="A9" s="35" t="s">
        <v>42</v>
      </c>
      <c r="B9" s="26" t="s">
        <v>43</v>
      </c>
      <c r="C9" s="43">
        <v>249</v>
      </c>
      <c r="D9" s="57">
        <v>597.79999999999995</v>
      </c>
      <c r="E9" s="57">
        <v>444.3</v>
      </c>
      <c r="F9" s="55">
        <f t="shared" si="1"/>
        <v>74.322515891602549</v>
      </c>
      <c r="G9" s="55">
        <f t="shared" si="0"/>
        <v>178.43373493975903</v>
      </c>
      <c r="H9" s="40"/>
    </row>
    <row r="10" spans="1:8" ht="55.5" customHeight="1">
      <c r="A10" s="35" t="s">
        <v>78</v>
      </c>
      <c r="B10" s="25">
        <v>1.03E+16</v>
      </c>
      <c r="C10" s="43">
        <v>1052.7</v>
      </c>
      <c r="D10" s="57">
        <v>1037.3</v>
      </c>
      <c r="E10" s="57">
        <v>1112.5999999999999</v>
      </c>
      <c r="F10" s="55">
        <f t="shared" si="1"/>
        <v>107.25923069507375</v>
      </c>
      <c r="G10" s="55">
        <f t="shared" si="0"/>
        <v>105.69013014154078</v>
      </c>
      <c r="H10" s="40"/>
    </row>
    <row r="11" spans="1:8" ht="17.25" customHeight="1">
      <c r="A11" s="35" t="s">
        <v>44</v>
      </c>
      <c r="B11" s="25">
        <v>1.05E+16</v>
      </c>
      <c r="C11" s="43">
        <f>C12</f>
        <v>1139.9000000000001</v>
      </c>
      <c r="D11" s="57">
        <f>D12</f>
        <v>870</v>
      </c>
      <c r="E11" s="57">
        <f>E12</f>
        <v>799.7</v>
      </c>
      <c r="F11" s="55">
        <f t="shared" si="1"/>
        <v>91.919540229885072</v>
      </c>
      <c r="G11" s="55">
        <f t="shared" si="0"/>
        <v>70.155276778664799</v>
      </c>
      <c r="H11" s="40"/>
    </row>
    <row r="12" spans="1:8" ht="27" customHeight="1">
      <c r="A12" s="35" t="s">
        <v>45</v>
      </c>
      <c r="B12" s="26" t="s">
        <v>46</v>
      </c>
      <c r="C12" s="43">
        <v>1139.9000000000001</v>
      </c>
      <c r="D12" s="57">
        <v>870</v>
      </c>
      <c r="E12" s="57">
        <v>799.7</v>
      </c>
      <c r="F12" s="55">
        <f t="shared" si="1"/>
        <v>91.919540229885072</v>
      </c>
      <c r="G12" s="55">
        <f t="shared" si="0"/>
        <v>70.155276778664799</v>
      </c>
      <c r="H12" s="40"/>
    </row>
    <row r="13" spans="1:8" ht="18.75" customHeight="1">
      <c r="A13" s="35" t="s">
        <v>47</v>
      </c>
      <c r="B13" s="25">
        <v>1.06E+16</v>
      </c>
      <c r="C13" s="43">
        <f>C14+C15</f>
        <v>1129.2</v>
      </c>
      <c r="D13" s="57">
        <f>D14+D15</f>
        <v>2654.8</v>
      </c>
      <c r="E13" s="57">
        <f>E14+E15</f>
        <v>1179.5999999999999</v>
      </c>
      <c r="F13" s="55">
        <f t="shared" si="1"/>
        <v>44.432725629049266</v>
      </c>
      <c r="G13" s="55">
        <f t="shared" si="0"/>
        <v>104.46333687566418</v>
      </c>
      <c r="H13" s="40"/>
    </row>
    <row r="14" spans="1:8" ht="26.25" customHeight="1">
      <c r="A14" s="35" t="s">
        <v>48</v>
      </c>
      <c r="B14" s="26" t="s">
        <v>49</v>
      </c>
      <c r="C14" s="43">
        <v>212.8</v>
      </c>
      <c r="D14" s="57">
        <v>1182</v>
      </c>
      <c r="E14" s="57">
        <v>286.10000000000002</v>
      </c>
      <c r="F14" s="55">
        <f t="shared" si="1"/>
        <v>24.204737732656518</v>
      </c>
      <c r="G14" s="55">
        <f t="shared" si="0"/>
        <v>134.44548872180451</v>
      </c>
      <c r="H14" s="40"/>
    </row>
    <row r="15" spans="1:8" ht="17.25" customHeight="1">
      <c r="A15" s="35" t="s">
        <v>50</v>
      </c>
      <c r="B15" s="26" t="s">
        <v>51</v>
      </c>
      <c r="C15" s="51">
        <v>916.4</v>
      </c>
      <c r="D15" s="57">
        <v>1472.8</v>
      </c>
      <c r="E15" s="57">
        <v>893.5</v>
      </c>
      <c r="F15" s="55">
        <f t="shared" si="1"/>
        <v>60.66675719717545</v>
      </c>
      <c r="G15" s="55">
        <f t="shared" si="0"/>
        <v>97.501091226538634</v>
      </c>
      <c r="H15" s="40"/>
    </row>
    <row r="16" spans="1:8" ht="15" customHeight="1">
      <c r="A16" s="35" t="s">
        <v>52</v>
      </c>
      <c r="B16" s="25">
        <v>1.08E+16</v>
      </c>
      <c r="C16" s="51">
        <v>0.4</v>
      </c>
      <c r="D16" s="55">
        <v>0</v>
      </c>
      <c r="E16" s="55">
        <v>0.3</v>
      </c>
      <c r="F16" s="55">
        <v>0</v>
      </c>
      <c r="G16" s="55">
        <f t="shared" si="0"/>
        <v>74.999999999999986</v>
      </c>
      <c r="H16" s="40"/>
    </row>
    <row r="17" spans="1:8" ht="28.5" customHeight="1">
      <c r="A17" s="35" t="s">
        <v>65</v>
      </c>
      <c r="B17" s="25">
        <v>1.11E+16</v>
      </c>
      <c r="C17" s="50">
        <v>0</v>
      </c>
      <c r="D17" s="57">
        <v>48</v>
      </c>
      <c r="E17" s="55">
        <v>305.5</v>
      </c>
      <c r="F17" s="55">
        <f t="shared" si="1"/>
        <v>636.45833333333326</v>
      </c>
      <c r="G17" s="55">
        <v>0</v>
      </c>
      <c r="H17" s="40"/>
    </row>
    <row r="18" spans="1:8" s="13" customFormat="1" ht="15.75" customHeight="1">
      <c r="A18" s="35" t="s">
        <v>106</v>
      </c>
      <c r="B18" s="39">
        <v>1.17153E+16</v>
      </c>
      <c r="C18" s="50">
        <v>0</v>
      </c>
      <c r="D18" s="55">
        <v>50</v>
      </c>
      <c r="E18" s="55">
        <v>1641</v>
      </c>
      <c r="F18" s="55" t="s">
        <v>96</v>
      </c>
      <c r="G18" s="55">
        <v>0</v>
      </c>
      <c r="H18" s="52"/>
    </row>
    <row r="19" spans="1:8" ht="40.5" customHeight="1">
      <c r="A19" s="35" t="s">
        <v>53</v>
      </c>
      <c r="B19" s="26" t="s">
        <v>66</v>
      </c>
      <c r="C19" s="51">
        <f>C20+C22+C23+C25</f>
        <v>3373.3999999999996</v>
      </c>
      <c r="D19" s="57">
        <f t="shared" ref="D19:E19" si="2">D20+D22+D23+D25</f>
        <v>3664.1000000000004</v>
      </c>
      <c r="E19" s="57">
        <f t="shared" si="2"/>
        <v>3664.1000000000004</v>
      </c>
      <c r="F19" s="55">
        <f>E19/D19*100</f>
        <v>100</v>
      </c>
      <c r="G19" s="55">
        <f t="shared" si="0"/>
        <v>108.61741862809038</v>
      </c>
      <c r="H19" s="40"/>
    </row>
    <row r="20" spans="1:8" ht="55.5" customHeight="1">
      <c r="A20" s="35" t="s">
        <v>54</v>
      </c>
      <c r="B20" s="26" t="s">
        <v>67</v>
      </c>
      <c r="C20" s="51">
        <f>C21</f>
        <v>40.1</v>
      </c>
      <c r="D20" s="57">
        <f>D21</f>
        <v>41.3</v>
      </c>
      <c r="E20" s="57">
        <f>E21</f>
        <v>41.3</v>
      </c>
      <c r="F20" s="55">
        <f t="shared" si="1"/>
        <v>100</v>
      </c>
      <c r="G20" s="55">
        <f t="shared" si="0"/>
        <v>102.99251870324188</v>
      </c>
      <c r="H20" s="40"/>
    </row>
    <row r="21" spans="1:8" ht="51">
      <c r="A21" s="35" t="s">
        <v>55</v>
      </c>
      <c r="B21" s="26" t="s">
        <v>79</v>
      </c>
      <c r="C21" s="51">
        <v>40.1</v>
      </c>
      <c r="D21" s="57">
        <v>41.3</v>
      </c>
      <c r="E21" s="57">
        <v>41.3</v>
      </c>
      <c r="F21" s="55">
        <f t="shared" si="1"/>
        <v>100</v>
      </c>
      <c r="G21" s="55">
        <f t="shared" si="0"/>
        <v>102.99251870324188</v>
      </c>
      <c r="H21" s="40"/>
    </row>
    <row r="22" spans="1:8" ht="68.25" customHeight="1">
      <c r="A22" s="6" t="s">
        <v>80</v>
      </c>
      <c r="B22" s="7">
        <v>2.02200000000001E+16</v>
      </c>
      <c r="C22" s="50">
        <v>2166</v>
      </c>
      <c r="D22" s="57">
        <v>2367</v>
      </c>
      <c r="E22" s="55">
        <v>2367</v>
      </c>
      <c r="F22" s="55">
        <f t="shared" si="1"/>
        <v>100</v>
      </c>
      <c r="G22" s="55">
        <f t="shared" si="0"/>
        <v>109.27977839335179</v>
      </c>
      <c r="H22" s="40"/>
    </row>
    <row r="23" spans="1:8" ht="51" customHeight="1">
      <c r="A23" s="35" t="s">
        <v>56</v>
      </c>
      <c r="B23" s="26" t="s">
        <v>68</v>
      </c>
      <c r="C23" s="51">
        <f>C24</f>
        <v>115.2</v>
      </c>
      <c r="D23" s="57">
        <f t="shared" ref="D23:E23" si="3">D24</f>
        <v>139</v>
      </c>
      <c r="E23" s="57">
        <f t="shared" si="3"/>
        <v>139</v>
      </c>
      <c r="F23" s="55">
        <f t="shared" si="1"/>
        <v>100</v>
      </c>
      <c r="G23" s="55">
        <f t="shared" si="0"/>
        <v>120.65972222222221</v>
      </c>
      <c r="H23" s="40"/>
    </row>
    <row r="24" spans="1:8" ht="63.75" customHeight="1">
      <c r="A24" s="35" t="s">
        <v>57</v>
      </c>
      <c r="B24" s="26" t="s">
        <v>69</v>
      </c>
      <c r="C24" s="51">
        <v>115.2</v>
      </c>
      <c r="D24" s="57">
        <v>139</v>
      </c>
      <c r="E24" s="57">
        <v>139</v>
      </c>
      <c r="F24" s="55">
        <f t="shared" si="1"/>
        <v>100</v>
      </c>
      <c r="G24" s="55">
        <f t="shared" si="0"/>
        <v>120.65972222222221</v>
      </c>
      <c r="H24" s="40"/>
    </row>
    <row r="25" spans="1:8" ht="27.75" customHeight="1">
      <c r="A25" s="35" t="s">
        <v>58</v>
      </c>
      <c r="B25" s="26" t="s">
        <v>70</v>
      </c>
      <c r="C25" s="51">
        <f>C26</f>
        <v>1052.0999999999999</v>
      </c>
      <c r="D25" s="57">
        <f>D26</f>
        <v>1116.8</v>
      </c>
      <c r="E25" s="57">
        <f>E26</f>
        <v>1116.8</v>
      </c>
      <c r="F25" s="55">
        <f t="shared" si="1"/>
        <v>100</v>
      </c>
      <c r="G25" s="55">
        <f t="shared" si="0"/>
        <v>106.14960555080314</v>
      </c>
      <c r="H25" s="40"/>
    </row>
    <row r="26" spans="1:8" ht="42.75" customHeight="1">
      <c r="A26" s="35" t="s">
        <v>59</v>
      </c>
      <c r="B26" s="26" t="s">
        <v>71</v>
      </c>
      <c r="C26" s="51">
        <v>1052.0999999999999</v>
      </c>
      <c r="D26" s="57">
        <v>1116.8</v>
      </c>
      <c r="E26" s="57">
        <v>1116.8</v>
      </c>
      <c r="F26" s="55">
        <f t="shared" si="1"/>
        <v>100</v>
      </c>
      <c r="G26" s="55">
        <f t="shared" si="0"/>
        <v>106.14960555080314</v>
      </c>
      <c r="H26" s="40"/>
    </row>
    <row r="27" spans="1:8" ht="25.5" hidden="1">
      <c r="A27" s="35" t="s">
        <v>81</v>
      </c>
      <c r="B27" s="26" t="s">
        <v>82</v>
      </c>
      <c r="C27" s="51"/>
      <c r="D27" s="33"/>
      <c r="E27" s="33"/>
      <c r="F27" s="53" t="e">
        <f t="shared" si="1"/>
        <v>#DIV/0!</v>
      </c>
      <c r="G27" s="41" t="e">
        <f t="shared" si="0"/>
        <v>#DIV/0!</v>
      </c>
      <c r="H27" s="40"/>
    </row>
    <row r="28" spans="1:8" ht="25.5" hidden="1">
      <c r="A28" s="35" t="s">
        <v>83</v>
      </c>
      <c r="B28" s="26" t="s">
        <v>84</v>
      </c>
      <c r="C28" s="51"/>
      <c r="D28" s="33"/>
      <c r="E28" s="33"/>
      <c r="F28" s="53" t="e">
        <f t="shared" si="1"/>
        <v>#DIV/0!</v>
      </c>
      <c r="G28" s="41" t="e">
        <f t="shared" ref="G8:G44" si="4">E28/C28*100</f>
        <v>#DIV/0!</v>
      </c>
      <c r="H28" s="40"/>
    </row>
    <row r="29" spans="1:8" ht="19.5" customHeight="1">
      <c r="A29" s="27" t="s">
        <v>4</v>
      </c>
      <c r="B29" s="27"/>
      <c r="C29" s="49">
        <f>C31+C36+C38+C41+C45+C43</f>
        <v>9239.1</v>
      </c>
      <c r="D29" s="54">
        <f>D31+D36+D38+D41+D45+D43</f>
        <v>9175.7999999999993</v>
      </c>
      <c r="E29" s="54">
        <f>E31+E36+E38+E41+E45+E43</f>
        <v>8877.1</v>
      </c>
      <c r="F29" s="54">
        <f t="shared" si="1"/>
        <v>96.744698009982784</v>
      </c>
      <c r="G29" s="54">
        <f t="shared" si="0"/>
        <v>96.08186944615818</v>
      </c>
      <c r="H29" s="40"/>
    </row>
    <row r="30" spans="1:8" ht="15" customHeight="1">
      <c r="A30" s="28" t="s">
        <v>3</v>
      </c>
      <c r="B30" s="29"/>
      <c r="C30" s="49"/>
      <c r="D30" s="54"/>
      <c r="E30" s="54"/>
      <c r="F30" s="54"/>
      <c r="G30" s="55"/>
      <c r="H30" s="40"/>
    </row>
    <row r="31" spans="1:8" ht="18.75" customHeight="1">
      <c r="A31" s="28" t="s">
        <v>5</v>
      </c>
      <c r="B31" s="30" t="s">
        <v>6</v>
      </c>
      <c r="C31" s="44">
        <f>C32+C33+C34+C35</f>
        <v>2497</v>
      </c>
      <c r="D31" s="44">
        <f t="shared" ref="D31:E31" si="5">D32+D33+D34+D35</f>
        <v>2947.5</v>
      </c>
      <c r="E31" s="44">
        <f t="shared" si="5"/>
        <v>2681.7000000000003</v>
      </c>
      <c r="F31" s="55">
        <f t="shared" si="1"/>
        <v>90.9821882951654</v>
      </c>
      <c r="G31" s="55">
        <f t="shared" si="0"/>
        <v>107.39687625150181</v>
      </c>
      <c r="H31" s="40"/>
    </row>
    <row r="32" spans="1:8" ht="52.5" customHeight="1">
      <c r="A32" s="28" t="s">
        <v>7</v>
      </c>
      <c r="B32" s="31" t="s">
        <v>8</v>
      </c>
      <c r="C32" s="50">
        <v>2373.6999999999998</v>
      </c>
      <c r="D32" s="55">
        <v>2712</v>
      </c>
      <c r="E32" s="55">
        <v>2675.8</v>
      </c>
      <c r="F32" s="55">
        <f t="shared" si="1"/>
        <v>98.665191740412979</v>
      </c>
      <c r="G32" s="55">
        <f t="shared" si="0"/>
        <v>112.72696633947004</v>
      </c>
      <c r="H32" s="40"/>
    </row>
    <row r="33" spans="1:8" s="13" customFormat="1" ht="24.75" customHeight="1">
      <c r="A33" s="48" t="s">
        <v>94</v>
      </c>
      <c r="B33" s="47" t="s">
        <v>95</v>
      </c>
      <c r="C33" s="50">
        <v>118.9</v>
      </c>
      <c r="D33" s="55">
        <v>0</v>
      </c>
      <c r="E33" s="55">
        <v>0</v>
      </c>
      <c r="F33" s="55">
        <v>0</v>
      </c>
      <c r="G33" s="55">
        <f t="shared" si="0"/>
        <v>0</v>
      </c>
      <c r="H33" s="40"/>
    </row>
    <row r="34" spans="1:8" ht="18" hidden="1" customHeight="1">
      <c r="A34" s="23" t="s">
        <v>75</v>
      </c>
      <c r="B34" s="30" t="s">
        <v>76</v>
      </c>
      <c r="C34" s="50">
        <v>0</v>
      </c>
      <c r="D34" s="55">
        <v>0</v>
      </c>
      <c r="E34" s="55">
        <v>0</v>
      </c>
      <c r="F34" s="55">
        <v>0</v>
      </c>
      <c r="G34" s="55">
        <v>0</v>
      </c>
      <c r="H34" s="40"/>
    </row>
    <row r="35" spans="1:8" ht="27" customHeight="1">
      <c r="A35" s="28" t="s">
        <v>9</v>
      </c>
      <c r="B35" s="30" t="s">
        <v>10</v>
      </c>
      <c r="C35" s="50">
        <v>4.4000000000000004</v>
      </c>
      <c r="D35" s="55">
        <v>235.5</v>
      </c>
      <c r="E35" s="55">
        <v>5.9</v>
      </c>
      <c r="F35" s="55">
        <f t="shared" si="1"/>
        <v>2.5053078556263273</v>
      </c>
      <c r="G35" s="55">
        <f t="shared" si="0"/>
        <v>134.09090909090909</v>
      </c>
      <c r="H35" s="40"/>
    </row>
    <row r="36" spans="1:8" ht="18" customHeight="1">
      <c r="A36" s="28" t="s">
        <v>11</v>
      </c>
      <c r="B36" s="30" t="s">
        <v>12</v>
      </c>
      <c r="C36" s="50">
        <f t="shared" ref="C36:E36" si="6">C37</f>
        <v>115.2</v>
      </c>
      <c r="D36" s="55">
        <f t="shared" si="6"/>
        <v>139</v>
      </c>
      <c r="E36" s="55">
        <f t="shared" si="6"/>
        <v>139</v>
      </c>
      <c r="F36" s="55">
        <f t="shared" si="1"/>
        <v>100</v>
      </c>
      <c r="G36" s="55">
        <f t="shared" si="0"/>
        <v>120.65972222222221</v>
      </c>
      <c r="H36" s="40"/>
    </row>
    <row r="37" spans="1:8" ht="28.5" customHeight="1">
      <c r="A37" s="28" t="s">
        <v>13</v>
      </c>
      <c r="B37" s="30" t="s">
        <v>14</v>
      </c>
      <c r="C37" s="50">
        <v>115.2</v>
      </c>
      <c r="D37" s="55">
        <v>139</v>
      </c>
      <c r="E37" s="55">
        <v>139</v>
      </c>
      <c r="F37" s="55">
        <f t="shared" si="1"/>
        <v>100</v>
      </c>
      <c r="G37" s="55">
        <f t="shared" si="0"/>
        <v>120.65972222222221</v>
      </c>
      <c r="H37" s="40"/>
    </row>
    <row r="38" spans="1:8" ht="18" customHeight="1">
      <c r="A38" s="28" t="s">
        <v>15</v>
      </c>
      <c r="B38" s="30" t="s">
        <v>16</v>
      </c>
      <c r="C38" s="50">
        <f t="shared" ref="C38:E38" si="7">C39+C40</f>
        <v>3703.2999999999997</v>
      </c>
      <c r="D38" s="55">
        <f t="shared" si="7"/>
        <v>3330.1</v>
      </c>
      <c r="E38" s="55">
        <f t="shared" si="7"/>
        <v>3311.1</v>
      </c>
      <c r="F38" s="55">
        <f t="shared" si="1"/>
        <v>99.429446563166266</v>
      </c>
      <c r="G38" s="55">
        <f t="shared" si="0"/>
        <v>89.409445629573625</v>
      </c>
      <c r="H38" s="40"/>
    </row>
    <row r="39" spans="1:8" ht="28.5" customHeight="1">
      <c r="A39" s="28" t="s">
        <v>17</v>
      </c>
      <c r="B39" s="30" t="s">
        <v>18</v>
      </c>
      <c r="C39" s="50">
        <v>3264.6</v>
      </c>
      <c r="D39" s="55">
        <v>3224.7</v>
      </c>
      <c r="E39" s="55">
        <v>3205.7</v>
      </c>
      <c r="F39" s="55">
        <f t="shared" si="1"/>
        <v>99.410797903680958</v>
      </c>
      <c r="G39" s="55">
        <f t="shared" si="0"/>
        <v>98.195797341175023</v>
      </c>
      <c r="H39" s="40"/>
    </row>
    <row r="40" spans="1:8" ht="28.5" customHeight="1">
      <c r="A40" s="32" t="s">
        <v>72</v>
      </c>
      <c r="B40" s="30" t="s">
        <v>73</v>
      </c>
      <c r="C40" s="50">
        <v>438.7</v>
      </c>
      <c r="D40" s="55">
        <v>105.4</v>
      </c>
      <c r="E40" s="55">
        <v>105.4</v>
      </c>
      <c r="F40" s="55">
        <f t="shared" si="1"/>
        <v>100</v>
      </c>
      <c r="G40" s="55">
        <f t="shared" si="0"/>
        <v>24.02552997492592</v>
      </c>
      <c r="H40" s="40"/>
    </row>
    <row r="41" spans="1:8" ht="28.5" customHeight="1">
      <c r="A41" s="28" t="s">
        <v>19</v>
      </c>
      <c r="B41" s="30" t="s">
        <v>20</v>
      </c>
      <c r="C41" s="50">
        <f t="shared" ref="C41:E41" si="8">C42</f>
        <v>1793.2</v>
      </c>
      <c r="D41" s="55">
        <f t="shared" si="8"/>
        <v>1246.4000000000001</v>
      </c>
      <c r="E41" s="55">
        <f t="shared" si="8"/>
        <v>1232.5</v>
      </c>
      <c r="F41" s="55">
        <f t="shared" si="1"/>
        <v>98.884788189987162</v>
      </c>
      <c r="G41" s="55">
        <f t="shared" si="0"/>
        <v>68.731875975908991</v>
      </c>
      <c r="H41" s="40"/>
    </row>
    <row r="42" spans="1:8" ht="17.25" customHeight="1">
      <c r="A42" s="28" t="s">
        <v>21</v>
      </c>
      <c r="B42" s="30" t="s">
        <v>22</v>
      </c>
      <c r="C42" s="50">
        <v>1793.2</v>
      </c>
      <c r="D42" s="55">
        <v>1246.4000000000001</v>
      </c>
      <c r="E42" s="55">
        <v>1232.5</v>
      </c>
      <c r="F42" s="55">
        <f t="shared" si="1"/>
        <v>98.884788189987162</v>
      </c>
      <c r="G42" s="55">
        <f t="shared" si="0"/>
        <v>68.731875975908991</v>
      </c>
      <c r="H42" s="40"/>
    </row>
    <row r="43" spans="1:8" ht="16.5" hidden="1" customHeight="1">
      <c r="A43" s="36" t="s">
        <v>85</v>
      </c>
      <c r="B43" s="30" t="s">
        <v>87</v>
      </c>
      <c r="C43" s="50">
        <v>0</v>
      </c>
      <c r="D43" s="55">
        <f>D44</f>
        <v>0</v>
      </c>
      <c r="E43" s="55">
        <f>E44</f>
        <v>0</v>
      </c>
      <c r="F43" s="55" t="e">
        <f t="shared" si="1"/>
        <v>#DIV/0!</v>
      </c>
      <c r="G43" s="55" t="e">
        <f t="shared" si="0"/>
        <v>#DIV/0!</v>
      </c>
      <c r="H43" s="40"/>
    </row>
    <row r="44" spans="1:8" ht="40.5" hidden="1" customHeight="1">
      <c r="A44" s="36" t="s">
        <v>86</v>
      </c>
      <c r="B44" s="30" t="s">
        <v>88</v>
      </c>
      <c r="C44" s="50">
        <v>0</v>
      </c>
      <c r="D44" s="55">
        <v>0</v>
      </c>
      <c r="E44" s="55">
        <v>0</v>
      </c>
      <c r="F44" s="55" t="e">
        <f t="shared" si="1"/>
        <v>#DIV/0!</v>
      </c>
      <c r="G44" s="55" t="e">
        <f t="shared" si="0"/>
        <v>#DIV/0!</v>
      </c>
      <c r="H44" s="40"/>
    </row>
    <row r="45" spans="1:8" ht="19.5" customHeight="1">
      <c r="A45" s="28" t="s">
        <v>77</v>
      </c>
      <c r="B45" s="30" t="s">
        <v>23</v>
      </c>
      <c r="C45" s="50">
        <f t="shared" ref="C45:D45" si="9">C46</f>
        <v>1130.4000000000001</v>
      </c>
      <c r="D45" s="55">
        <f t="shared" si="9"/>
        <v>1512.8</v>
      </c>
      <c r="E45" s="55">
        <f>E46</f>
        <v>1512.8</v>
      </c>
      <c r="F45" s="55">
        <f t="shared" si="1"/>
        <v>100</v>
      </c>
      <c r="G45" s="55">
        <f t="shared" si="0"/>
        <v>133.82873319179049</v>
      </c>
      <c r="H45" s="40"/>
    </row>
    <row r="46" spans="1:8" ht="18.75" customHeight="1">
      <c r="A46" s="28" t="s">
        <v>24</v>
      </c>
      <c r="B46" s="30" t="s">
        <v>25</v>
      </c>
      <c r="C46" s="50">
        <v>1130.4000000000001</v>
      </c>
      <c r="D46" s="55">
        <v>1512.8</v>
      </c>
      <c r="E46" s="55">
        <v>1512.8</v>
      </c>
      <c r="F46" s="55">
        <f t="shared" si="1"/>
        <v>100</v>
      </c>
      <c r="G46" s="55">
        <f t="shared" si="0"/>
        <v>133.82873319179049</v>
      </c>
      <c r="H46" s="40"/>
    </row>
    <row r="47" spans="1:8" ht="30" customHeight="1">
      <c r="A47" s="27" t="s">
        <v>26</v>
      </c>
      <c r="B47" s="27"/>
      <c r="C47" s="49">
        <f>C5-C29</f>
        <v>-2294.5</v>
      </c>
      <c r="D47" s="54">
        <f>D5-D29</f>
        <v>-253.79999999999927</v>
      </c>
      <c r="E47" s="54">
        <f>E5-E29</f>
        <v>270</v>
      </c>
      <c r="F47" s="54"/>
      <c r="G47" s="54"/>
    </row>
    <row r="48" spans="1:8" ht="30" customHeight="1">
      <c r="A48" s="27" t="s">
        <v>27</v>
      </c>
      <c r="B48" s="27"/>
      <c r="C48" s="45">
        <f t="shared" ref="C48:E48" si="10">C50</f>
        <v>2294.5</v>
      </c>
      <c r="D48" s="58">
        <f>D50</f>
        <v>253.79999999999927</v>
      </c>
      <c r="E48" s="58">
        <f t="shared" si="10"/>
        <v>-270</v>
      </c>
      <c r="F48" s="61"/>
      <c r="G48" s="54"/>
    </row>
    <row r="49" spans="1:7" ht="18.75" customHeight="1">
      <c r="A49" s="28" t="s">
        <v>3</v>
      </c>
      <c r="B49" s="28"/>
      <c r="C49" s="46"/>
      <c r="D49" s="59"/>
      <c r="E49" s="59"/>
      <c r="F49" s="62"/>
      <c r="G49" s="62"/>
    </row>
    <row r="50" spans="1:7" ht="27" customHeight="1">
      <c r="A50" s="28" t="s">
        <v>28</v>
      </c>
      <c r="B50" s="30" t="s">
        <v>29</v>
      </c>
      <c r="C50" s="46">
        <f t="shared" ref="C50" si="11">C51+C52</f>
        <v>2294.5</v>
      </c>
      <c r="D50" s="59">
        <f t="shared" ref="D50:E50" si="12">D51+D52</f>
        <v>253.79999999999927</v>
      </c>
      <c r="E50" s="59">
        <f t="shared" si="12"/>
        <v>-270</v>
      </c>
      <c r="F50" s="62"/>
      <c r="G50" s="62"/>
    </row>
    <row r="51" spans="1:7" ht="28.5" customHeight="1">
      <c r="A51" s="28" t="s">
        <v>30</v>
      </c>
      <c r="B51" s="30" t="s">
        <v>31</v>
      </c>
      <c r="C51" s="59">
        <v>-8869.2999999999993</v>
      </c>
      <c r="D51" s="59">
        <v>-8922</v>
      </c>
      <c r="E51" s="59">
        <v>-9380.2999999999993</v>
      </c>
      <c r="F51" s="62"/>
      <c r="G51" s="62"/>
    </row>
    <row r="52" spans="1:7" ht="26.25" customHeight="1">
      <c r="A52" s="28" t="s">
        <v>32</v>
      </c>
      <c r="B52" s="30" t="s">
        <v>33</v>
      </c>
      <c r="C52" s="59">
        <v>11163.8</v>
      </c>
      <c r="D52" s="59">
        <v>9175.7999999999993</v>
      </c>
      <c r="E52" s="59">
        <v>9110.2999999999993</v>
      </c>
      <c r="F52" s="62"/>
      <c r="G52" s="62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64" t="s">
        <v>39</v>
      </c>
      <c r="B56" s="64"/>
      <c r="C56" s="64"/>
      <c r="D56" s="64"/>
      <c r="E56" s="64"/>
      <c r="F56" s="64"/>
      <c r="G56" s="6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</sheetData>
  <mergeCells count="2">
    <mergeCell ref="A56:G56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6" sqref="B6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117" customHeight="1">
      <c r="A2" s="65" t="s">
        <v>101</v>
      </c>
      <c r="B2" s="64"/>
      <c r="C2" s="64"/>
      <c r="D2" s="64"/>
      <c r="E2" s="64"/>
      <c r="F2" s="64"/>
      <c r="G2" s="64"/>
    </row>
    <row r="3" spans="1:7">
      <c r="A3" s="4"/>
      <c r="B3" s="4"/>
      <c r="C3" s="4"/>
      <c r="D3" s="4"/>
      <c r="E3" s="4"/>
      <c r="F3" s="4"/>
      <c r="G3" s="5"/>
    </row>
    <row r="4" spans="1:7" ht="88.5" customHeight="1">
      <c r="A4" s="10" t="s">
        <v>34</v>
      </c>
      <c r="B4" s="10" t="s">
        <v>35</v>
      </c>
      <c r="C4" s="38" t="s">
        <v>102</v>
      </c>
      <c r="D4" s="38" t="s">
        <v>103</v>
      </c>
      <c r="E4" s="38" t="s">
        <v>104</v>
      </c>
      <c r="F4" s="10" t="s">
        <v>93</v>
      </c>
      <c r="G4" s="10" t="s">
        <v>92</v>
      </c>
    </row>
    <row r="5" spans="1:7" ht="76.5" customHeight="1">
      <c r="A5" s="11" t="s">
        <v>36</v>
      </c>
      <c r="B5" s="63">
        <v>2</v>
      </c>
      <c r="C5" s="63">
        <v>1415.5</v>
      </c>
      <c r="D5" s="63">
        <v>1470.4</v>
      </c>
      <c r="E5" s="63">
        <v>1469.3</v>
      </c>
      <c r="F5" s="63">
        <f>E5/D5*100</f>
        <v>99.925190424374307</v>
      </c>
      <c r="G5" s="63">
        <f>E5/C5*100</f>
        <v>103.80077711056164</v>
      </c>
    </row>
    <row r="6" spans="1:7" ht="66.75" customHeight="1">
      <c r="A6" s="12" t="s">
        <v>37</v>
      </c>
      <c r="B6" s="63">
        <v>1.3</v>
      </c>
      <c r="C6" s="63">
        <v>866.1</v>
      </c>
      <c r="D6" s="63">
        <v>938.4</v>
      </c>
      <c r="E6" s="63">
        <v>938.4</v>
      </c>
      <c r="F6" s="63">
        <f>E6/D6*100</f>
        <v>100</v>
      </c>
      <c r="G6" s="63">
        <f>E6/C6*100</f>
        <v>108.34776584689989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64" t="s">
        <v>62</v>
      </c>
      <c r="B10" s="64"/>
      <c r="C10" s="64"/>
      <c r="D10" s="64"/>
      <c r="E10" s="64"/>
      <c r="F10" s="64"/>
      <c r="G10" s="6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D6" sqref="D6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65" t="s">
        <v>105</v>
      </c>
      <c r="B2" s="64"/>
      <c r="C2" s="64"/>
      <c r="D2" s="64"/>
      <c r="E2" s="64"/>
      <c r="F2" s="64"/>
    </row>
    <row r="3" spans="1:7">
      <c r="A3" s="4"/>
      <c r="B3" s="9"/>
      <c r="C3" s="4"/>
      <c r="D3" s="4"/>
      <c r="E3" s="4"/>
      <c r="F3" s="5"/>
    </row>
    <row r="4" spans="1:7" ht="66.75" customHeight="1">
      <c r="A4" s="2" t="s">
        <v>60</v>
      </c>
      <c r="B4" s="37" t="s">
        <v>102</v>
      </c>
      <c r="C4" s="37" t="s">
        <v>103</v>
      </c>
      <c r="D4" s="37" t="s">
        <v>104</v>
      </c>
      <c r="E4" s="3" t="s">
        <v>93</v>
      </c>
      <c r="F4" s="3" t="s">
        <v>92</v>
      </c>
    </row>
    <row r="5" spans="1:7" ht="71.25" customHeight="1">
      <c r="A5" s="15" t="s">
        <v>74</v>
      </c>
      <c r="B5" s="56">
        <v>2</v>
      </c>
      <c r="C5" s="56">
        <v>2</v>
      </c>
      <c r="D5" s="56">
        <v>2</v>
      </c>
      <c r="E5" s="56">
        <f t="shared" ref="E5:E9" si="0">D5/C5*100</f>
        <v>100</v>
      </c>
      <c r="F5" s="56">
        <f t="shared" ref="F5:F9" si="1">D5/B5*100</f>
        <v>100</v>
      </c>
    </row>
    <row r="6" spans="1:7" ht="72.75" customHeight="1">
      <c r="A6" s="16" t="s">
        <v>64</v>
      </c>
      <c r="B6" s="56">
        <v>1793.2</v>
      </c>
      <c r="C6" s="56">
        <v>1246.4000000000001</v>
      </c>
      <c r="D6" s="56">
        <v>1232.5</v>
      </c>
      <c r="E6" s="56">
        <f t="shared" si="0"/>
        <v>98.884788189987162</v>
      </c>
      <c r="F6" s="56">
        <f t="shared" si="1"/>
        <v>68.731875975908991</v>
      </c>
    </row>
    <row r="7" spans="1:7" ht="84" customHeight="1">
      <c r="A7" s="17" t="s">
        <v>89</v>
      </c>
      <c r="B7" s="56">
        <v>3264.6</v>
      </c>
      <c r="C7" s="56">
        <v>3224.7</v>
      </c>
      <c r="D7" s="56">
        <v>3205.7</v>
      </c>
      <c r="E7" s="56">
        <f t="shared" si="0"/>
        <v>99.410797903680958</v>
      </c>
      <c r="F7" s="56">
        <f t="shared" si="1"/>
        <v>98.195797341175023</v>
      </c>
      <c r="G7" s="14"/>
    </row>
    <row r="8" spans="1:7" s="13" customFormat="1" ht="61.5" customHeight="1">
      <c r="A8" s="17" t="s">
        <v>90</v>
      </c>
      <c r="B8" s="56">
        <v>1130.4000000000001</v>
      </c>
      <c r="C8" s="56">
        <v>1512.8</v>
      </c>
      <c r="D8" s="56">
        <v>1512.8</v>
      </c>
      <c r="E8" s="56">
        <f t="shared" si="0"/>
        <v>100</v>
      </c>
      <c r="F8" s="56">
        <f t="shared" si="1"/>
        <v>133.82873319179049</v>
      </c>
    </row>
    <row r="9" spans="1:7" ht="21" customHeight="1">
      <c r="A9" s="8" t="s">
        <v>61</v>
      </c>
      <c r="B9" s="60">
        <f t="shared" ref="B9" si="2">B6+B7+B5+B8</f>
        <v>6190.2000000000007</v>
      </c>
      <c r="C9" s="60">
        <f t="shared" ref="C9:D9" si="3">C6+C7+C5+C8</f>
        <v>5985.9000000000005</v>
      </c>
      <c r="D9" s="60">
        <f t="shared" si="3"/>
        <v>5953</v>
      </c>
      <c r="E9" s="60">
        <f t="shared" si="0"/>
        <v>99.450375048029528</v>
      </c>
      <c r="F9" s="60">
        <f t="shared" si="1"/>
        <v>96.168136732254197</v>
      </c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64" t="s">
        <v>63</v>
      </c>
      <c r="B13" s="64"/>
      <c r="C13" s="64"/>
      <c r="D13" s="64"/>
      <c r="E13" s="64"/>
      <c r="F13" s="64"/>
    </row>
    <row r="14" spans="1:7">
      <c r="A14" s="4"/>
      <c r="B14" s="4"/>
      <c r="C14" s="4"/>
      <c r="D14" s="4"/>
      <c r="E14" s="4"/>
      <c r="F14" s="4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2024-10-22T11:13:00Z</cp:lastPrinted>
  <dcterms:created xsi:type="dcterms:W3CDTF">2017-04-17T10:25:39Z</dcterms:created>
  <dcterms:modified xsi:type="dcterms:W3CDTF">2025-01-30T12:52:44Z</dcterms:modified>
</cp:coreProperties>
</file>