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27" i="1"/>
  <c r="G7"/>
  <c r="G8"/>
  <c r="G9"/>
  <c r="G11"/>
  <c r="G12"/>
  <c r="G13"/>
  <c r="G14"/>
  <c r="G15"/>
  <c r="G16"/>
  <c r="G17"/>
  <c r="G23"/>
  <c r="G24"/>
  <c r="G25"/>
  <c r="G26"/>
  <c r="G27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5" i="3"/>
  <c r="D30" i="1"/>
  <c r="E30"/>
  <c r="C30"/>
  <c r="G31"/>
  <c r="G32"/>
  <c r="G34"/>
  <c r="G36"/>
  <c r="G39"/>
  <c r="G42"/>
  <c r="G46"/>
  <c r="F31"/>
  <c r="F32"/>
  <c r="F34"/>
  <c r="F38"/>
  <c r="F39"/>
  <c r="F41"/>
  <c r="F42"/>
  <c r="F44"/>
  <c r="F46"/>
  <c r="F47"/>
  <c r="F48"/>
  <c r="E45"/>
  <c r="E47"/>
  <c r="D47"/>
  <c r="C13"/>
  <c r="C11"/>
  <c r="D35"/>
  <c r="E35"/>
  <c r="C35"/>
  <c r="C19"/>
  <c r="G35" l="1"/>
  <c r="C7"/>
  <c r="C5" s="1"/>
  <c r="F6" i="3" l="1"/>
  <c r="E6"/>
  <c r="E33" i="1"/>
  <c r="E40"/>
  <c r="D40"/>
  <c r="E43"/>
  <c r="D43"/>
  <c r="D45"/>
  <c r="F45" s="1"/>
  <c r="D37"/>
  <c r="E37"/>
  <c r="D33"/>
  <c r="C52"/>
  <c r="F37" l="1"/>
  <c r="F43"/>
  <c r="F33"/>
  <c r="F40"/>
  <c r="F30"/>
  <c r="E28"/>
  <c r="D28"/>
  <c r="F28" l="1"/>
  <c r="F5"/>
  <c r="G5" l="1"/>
  <c r="C45" l="1"/>
  <c r="G45" s="1"/>
  <c r="C40"/>
  <c r="C37"/>
  <c r="C33"/>
  <c r="G33" s="1"/>
  <c r="C28" l="1"/>
  <c r="G30"/>
  <c r="E7" i="3"/>
  <c r="E5"/>
  <c r="C50" i="1"/>
  <c r="C8" i="3"/>
  <c r="D8"/>
  <c r="C49" i="1" l="1"/>
  <c r="G28"/>
  <c r="E8" i="3"/>
  <c r="G6" i="2" l="1"/>
  <c r="D52" i="1" l="1"/>
  <c r="D50" s="1"/>
  <c r="E52"/>
  <c r="E50" s="1"/>
  <c r="D49"/>
  <c r="G5" i="2"/>
  <c r="F6"/>
  <c r="F5"/>
  <c r="E49" i="1" l="1"/>
</calcChain>
</file>

<file path=xl/sharedStrings.xml><?xml version="1.0" encoding="utf-8"?>
<sst xmlns="http://schemas.openxmlformats.org/spreadsheetml/2006/main" count="127" uniqueCount="120">
  <si>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</si>
  <si>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</si>
  <si>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</si>
  <si>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</si>
  <si>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</si>
  <si>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</si>
  <si>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</si>
  <si>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</si>
  <si>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</si>
  <si>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</si>
  <si>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</si>
  <si>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</si>
  <si>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</si>
  <si>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</si>
  <si>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</si>
  <si>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</si>
  <si>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</si>
  <si>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</si>
  <si>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</si>
  <si>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</si>
  <si>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</si>
  <si>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</si>
  <si>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</si>
  <si>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</si>
  <si>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</si>
  <si>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</si>
  <si>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</si>
  <si>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</si>
  <si>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</si>
  <si>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</si>
  <si>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</si>
  <si>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</si>
  <si>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</si>
  <si>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</si>
  <si>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</si>
  <si>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</si>
  <si>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</si>
  <si>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</si>
  <si>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</si>
  <si>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</si>
  <si>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</si>
  <si>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</si>
  <si>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</si>
  <si>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</si>
  <si>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</si>
  <si>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</si>
  <si>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</si>
  <si>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</si>
  <si>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</si>
  <si>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</si>
  <si>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</si>
  <si>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</si>
  <si>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</si>
  <si>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</si>
  <si>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</si>
  <si>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</si>
  <si>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</si>
  <si>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</si>
  <si>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</si>
  <si>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</si>
  <si>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</si>
  <si>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</si>
  <si>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</si>
  <si>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</si>
  <si>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</si>
  <si>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</si>
  <si>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</si>
  <si>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</si>
  <si>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</si>
  <si>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</si>
  <si>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</si>
  <si>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</si>
  <si>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</si>
  <si>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</si>
  <si>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</si>
  <si>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</si>
  <si>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>Культура и кинематография</t>
  </si>
  <si>
    <t>Возврат прочих остатков</t>
  </si>
  <si>
    <t>21960000100000150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</si>
  <si>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</si>
  <si>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</si>
  <si>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</si>
  <si>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Инициативные платежи</t>
  </si>
  <si>
    <t>11715030100000150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</si>
  <si>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</si>
  <si>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</si>
  <si>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</si>
  <si>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</si>
  <si>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</si>
  <si>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</si>
  <si>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% исполнения плана 2022 года</t>
  </si>
  <si>
    <t>% исполнения 2022 года к 2021  году</t>
  </si>
  <si>
    <t>00 0502 0000000000 000</t>
  </si>
  <si>
    <t xml:space="preserve"> 2 02 20000 00 0000 150</t>
  </si>
  <si>
    <t>Коммунальное хозяйство</t>
  </si>
  <si>
    <t>Национальная безопасность и правохранительная деятельность</t>
  </si>
  <si>
    <t>00 0300 0000000000 000</t>
  </si>
  <si>
    <t xml:space="preserve"> Защита населения и территории от чрезвычайных ситуаций природного и техногенного характера, пожарная безопасность</t>
  </si>
  <si>
    <t>00 0310 0000000000 000</t>
  </si>
  <si>
    <t>св. 2,2 раза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</si>
  <si>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января 2022 года      
</t>
  </si>
  <si>
    <t>Исполнено на          1 января 2022 г. (тыс.руб)</t>
  </si>
  <si>
    <t>Утвержденные бюджетные назначения на           1 января 2023 г. (тыс.руб)</t>
  </si>
  <si>
    <t>Исполнено на 1 января 2023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</si>
  <si>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января 2023 г.
</t>
  </si>
  <si>
    <t>Исполнено на 1 января 2022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</si>
  <si>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2023 года     
</t>
  </si>
  <si>
    <t>Исполнено на           1 января 2022 г.     (тыс.руб)</t>
  </si>
  <si>
    <t>Утвержденные бюджетные назначения на           1 января 2023 г.    (тыс.руб)</t>
  </si>
  <si>
    <t>Исполнено на            1 января 2023 г. (тыс.руб)</t>
  </si>
  <si>
    <t>00 1400 0000000000 000</t>
  </si>
  <si>
    <t>00 1403 0000000000 000</t>
  </si>
  <si>
    <t>Прочие межбюджетные трансферты общего характера</t>
  </si>
  <si>
    <t>Межбюджетные трансферты общего характера бюджетам бюджетной системы Российской Федерации</t>
  </si>
  <si>
    <t>св. 4,0 раз</t>
  </si>
  <si>
    <t>св. 4,8 раза</t>
  </si>
  <si>
    <t>св. 3,4 раза</t>
  </si>
  <si>
    <t>св. 3,0 раз</t>
  </si>
  <si>
    <t>св. 2,3 раза</t>
  </si>
  <si>
    <t>св. 4,9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</si>
</sst>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#,##0.0_ ;\-#,##0.0\ "/>
    <numFmt numFmtId="168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3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6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166" fontId="10" fillId="0" borderId="1" xfId="3" applyNumberFormat="1" applyFont="1" applyFill="1" applyBorder="1" applyAlignment="1" applyProtection="1">
      <alignment horizontal="left" vertical="center" wrapText="1"/>
      <protection hidden="1"/>
    </xf>
    <xf numFmtId="166" fontId="10" fillId="0" borderId="1" xfId="2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NumberFormat="1" applyFont="1" applyFill="1" applyBorder="1" applyAlignment="1" applyProtection="1">
      <alignment horizontal="left" vertical="top" wrapText="1"/>
      <protection hidden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9" fillId="0" borderId="1" xfId="2" applyNumberFormat="1" applyFont="1" applyFill="1" applyBorder="1" applyAlignment="1" applyProtection="1">
      <alignment vertical="center"/>
      <protection hidden="1"/>
    </xf>
    <xf numFmtId="0" fontId="5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1" fontId="10" fillId="0" borderId="1" xfId="1" applyNumberFormat="1" applyFont="1" applyFill="1" applyBorder="1" applyAlignment="1" applyProtection="1">
      <alignment horizontal="right" vertical="center"/>
      <protection hidden="1"/>
    </xf>
    <xf numFmtId="167" fontId="7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168" fontId="7" fillId="0" borderId="1" xfId="0" applyNumberFormat="1" applyFont="1" applyFill="1" applyBorder="1" applyAlignment="1">
      <alignment horizontal="right" vertical="center" wrapText="1"/>
    </xf>
    <xf numFmtId="168" fontId="7" fillId="0" borderId="2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8" fontId="4" fillId="0" borderId="0" xfId="0" applyNumberFormat="1" applyFont="1"/>
    <xf numFmtId="164" fontId="5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6" fontId="10" fillId="0" borderId="1" xfId="0" applyNumberFormat="1" applyFont="1" applyFill="1" applyBorder="1" applyAlignment="1" applyProtection="1">
      <alignment horizontal="left" vertical="top" wrapText="1"/>
      <protection hidden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3" xfId="3"/>
    <cellStyle name="Обычный 2 3 2" xfId="5"/>
    <cellStyle name="Обычный 2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8"/>
  <sheetViews>
    <sheetView workbookViewId="0">
      <selection activeCell="C53" sqref="C53"/>
    </sheetView>
  </sheetViews>
  <sheetFormatPr defaultRowHeight="15"/>
  <cols>
    <col min="1" max="1" width="34" style="1" customWidth="1"/>
    <col min="2" max="2" width="21.140625" style="1" customWidth="1"/>
    <col min="3" max="3" width="13.7109375" style="1" customWidth="1"/>
    <col min="4" max="4" width="14.5703125" style="1" customWidth="1"/>
    <col min="5" max="5" width="12.140625" style="1" customWidth="1"/>
    <col min="6" max="6" width="11.140625" style="1" customWidth="1"/>
    <col min="7" max="7" width="12.28515625" style="1" customWidth="1"/>
    <col min="8" max="16384" width="9.140625" style="1"/>
  </cols>
  <sheetData>
    <row r="2" spans="1:8" ht="58.5" customHeight="1">
      <c r="A2" s="42" t="s">
        <v>100</v>
      </c>
      <c r="B2" s="41"/>
      <c r="C2" s="41"/>
      <c r="D2" s="41"/>
      <c r="E2" s="41"/>
      <c r="F2" s="41"/>
      <c r="G2" s="41"/>
    </row>
    <row r="3" spans="1:8">
      <c r="G3" s="2" t="s">
        <v>38</v>
      </c>
    </row>
    <row r="4" spans="1:8" ht="68.25" customHeight="1">
      <c r="A4" s="3" t="s">
        <v>0</v>
      </c>
      <c r="B4" s="3" t="s">
        <v>1</v>
      </c>
      <c r="C4" s="3" t="s">
        <v>101</v>
      </c>
      <c r="D4" s="3" t="s">
        <v>102</v>
      </c>
      <c r="E4" s="3" t="s">
        <v>103</v>
      </c>
      <c r="F4" s="4" t="s">
        <v>79</v>
      </c>
      <c r="G4" s="4" t="s">
        <v>80</v>
      </c>
    </row>
    <row r="5" spans="1:8" ht="15.75">
      <c r="A5" s="5" t="s">
        <v>2</v>
      </c>
      <c r="B5" s="6"/>
      <c r="C5" s="7">
        <f>C7+C19+C27</f>
        <v>8736.2000000000007</v>
      </c>
      <c r="D5" s="37">
        <v>7424.5</v>
      </c>
      <c r="E5" s="37">
        <v>7338.1</v>
      </c>
      <c r="F5" s="37">
        <f>E5/D5*100</f>
        <v>98.836285271735477</v>
      </c>
      <c r="G5" s="37">
        <f>E5/C5*100</f>
        <v>83.996474439687731</v>
      </c>
      <c r="H5" s="36"/>
    </row>
    <row r="6" spans="1:8">
      <c r="A6" s="8" t="s">
        <v>3</v>
      </c>
      <c r="B6" s="9"/>
      <c r="C6" s="10"/>
      <c r="D6" s="38"/>
      <c r="E6" s="38"/>
      <c r="F6" s="37"/>
      <c r="G6" s="37"/>
      <c r="H6" s="36"/>
    </row>
    <row r="7" spans="1:8" ht="20.25" customHeight="1">
      <c r="A7" s="43" t="s">
        <v>40</v>
      </c>
      <c r="B7" s="11">
        <v>1E+16</v>
      </c>
      <c r="C7" s="10">
        <f>C8+C11+C13+C16+C17+C10+C18</f>
        <v>7065.1</v>
      </c>
      <c r="D7" s="38">
        <v>3440.7</v>
      </c>
      <c r="E7" s="38">
        <v>3449.4000000000005</v>
      </c>
      <c r="F7" s="38">
        <f t="shared" ref="F7:F26" si="0">E7/D7*100</f>
        <v>100.25285552358534</v>
      </c>
      <c r="G7" s="38">
        <f t="shared" ref="F7:G27" si="1">E7/C7*100</f>
        <v>48.823088137464445</v>
      </c>
      <c r="H7" s="36"/>
    </row>
    <row r="8" spans="1:8">
      <c r="A8" s="43" t="s">
        <v>41</v>
      </c>
      <c r="B8" s="11">
        <v>1.01E+16</v>
      </c>
      <c r="C8" s="10">
        <v>465</v>
      </c>
      <c r="D8" s="38">
        <v>560.29999999999995</v>
      </c>
      <c r="E8" s="38">
        <v>362.7</v>
      </c>
      <c r="F8" s="38">
        <f t="shared" si="0"/>
        <v>64.733178654292345</v>
      </c>
      <c r="G8" s="38">
        <f t="shared" si="1"/>
        <v>78</v>
      </c>
      <c r="H8" s="36"/>
    </row>
    <row r="9" spans="1:8" ht="20.25" customHeight="1">
      <c r="A9" s="43" t="s">
        <v>42</v>
      </c>
      <c r="B9" s="11" t="s">
        <v>43</v>
      </c>
      <c r="C9" s="21">
        <v>465</v>
      </c>
      <c r="D9" s="39">
        <v>560.29999999999995</v>
      </c>
      <c r="E9" s="39">
        <v>362.7</v>
      </c>
      <c r="F9" s="38">
        <f t="shared" si="0"/>
        <v>64.733178654292345</v>
      </c>
      <c r="G9" s="38">
        <f t="shared" si="1"/>
        <v>78</v>
      </c>
      <c r="H9" s="36"/>
    </row>
    <row r="10" spans="1:8" ht="42" customHeight="1">
      <c r="A10" s="43" t="s">
        <v>81</v>
      </c>
      <c r="B10" s="11">
        <v>1.03E+16</v>
      </c>
      <c r="C10" s="21">
        <v>0</v>
      </c>
      <c r="D10" s="39">
        <v>832.3</v>
      </c>
      <c r="E10" s="39">
        <v>968.6</v>
      </c>
      <c r="F10" s="38">
        <f t="shared" si="0"/>
        <v>116.37630662020906</v>
      </c>
      <c r="G10" s="38">
        <v>0</v>
      </c>
      <c r="H10" s="36"/>
    </row>
    <row r="11" spans="1:8">
      <c r="A11" s="43" t="s">
        <v>44</v>
      </c>
      <c r="B11" s="11">
        <v>1.05E+16</v>
      </c>
      <c r="C11" s="21">
        <f>C12</f>
        <v>5364.2</v>
      </c>
      <c r="D11" s="39">
        <v>692.8</v>
      </c>
      <c r="E11" s="39">
        <v>1050.8</v>
      </c>
      <c r="F11" s="38">
        <f t="shared" si="0"/>
        <v>151.67436489607391</v>
      </c>
      <c r="G11" s="38">
        <f t="shared" si="1"/>
        <v>19.589127922150553</v>
      </c>
      <c r="H11" s="36"/>
    </row>
    <row r="12" spans="1:8" ht="18.75" customHeight="1">
      <c r="A12" s="43" t="s">
        <v>45</v>
      </c>
      <c r="B12" s="11" t="s">
        <v>46</v>
      </c>
      <c r="C12" s="21">
        <v>5364.2</v>
      </c>
      <c r="D12" s="39">
        <v>692.8</v>
      </c>
      <c r="E12" s="39">
        <v>1050.8</v>
      </c>
      <c r="F12" s="38">
        <f t="shared" si="0"/>
        <v>151.67436489607391</v>
      </c>
      <c r="G12" s="38">
        <f t="shared" si="1"/>
        <v>19.589127922150553</v>
      </c>
      <c r="H12" s="36"/>
    </row>
    <row r="13" spans="1:8">
      <c r="A13" s="43" t="s">
        <v>47</v>
      </c>
      <c r="B13" s="11">
        <v>1.06E+16</v>
      </c>
      <c r="C13" s="21">
        <f>C14+C15</f>
        <v>1066.3</v>
      </c>
      <c r="D13" s="40">
        <v>1236</v>
      </c>
      <c r="E13" s="40">
        <v>995.4</v>
      </c>
      <c r="F13" s="38">
        <f t="shared" si="0"/>
        <v>80.533980582524265</v>
      </c>
      <c r="G13" s="38">
        <f t="shared" si="1"/>
        <v>93.35083935102692</v>
      </c>
      <c r="H13" s="36"/>
    </row>
    <row r="14" spans="1:8" ht="18" customHeight="1">
      <c r="A14" s="43" t="s">
        <v>48</v>
      </c>
      <c r="B14" s="11" t="s">
        <v>49</v>
      </c>
      <c r="C14" s="21">
        <v>65.8</v>
      </c>
      <c r="D14" s="39">
        <v>206</v>
      </c>
      <c r="E14" s="39">
        <v>66.2</v>
      </c>
      <c r="F14" s="38">
        <f t="shared" si="0"/>
        <v>32.135922330097088</v>
      </c>
      <c r="G14" s="38">
        <f t="shared" si="1"/>
        <v>100.60790273556233</v>
      </c>
      <c r="H14" s="36"/>
    </row>
    <row r="15" spans="1:8">
      <c r="A15" s="43" t="s">
        <v>50</v>
      </c>
      <c r="B15" s="11" t="s">
        <v>51</v>
      </c>
      <c r="C15" s="21">
        <v>1000.5</v>
      </c>
      <c r="D15" s="40">
        <v>1030</v>
      </c>
      <c r="E15" s="39">
        <v>929.2</v>
      </c>
      <c r="F15" s="38">
        <f t="shared" si="0"/>
        <v>90.213592233009706</v>
      </c>
      <c r="G15" s="38">
        <f t="shared" si="1"/>
        <v>92.873563218390814</v>
      </c>
      <c r="H15" s="36"/>
    </row>
    <row r="16" spans="1:8">
      <c r="A16" s="43" t="s">
        <v>52</v>
      </c>
      <c r="B16" s="11">
        <v>1.08E+16</v>
      </c>
      <c r="C16" s="21">
        <v>1</v>
      </c>
      <c r="D16" s="39">
        <v>0.2</v>
      </c>
      <c r="E16" s="39">
        <v>0.3</v>
      </c>
      <c r="F16" s="38">
        <f t="shared" si="0"/>
        <v>149.99999999999997</v>
      </c>
      <c r="G16" s="38">
        <f t="shared" si="1"/>
        <v>30</v>
      </c>
      <c r="H16" s="36"/>
    </row>
    <row r="17" spans="1:8" ht="18.75" customHeight="1">
      <c r="A17" s="43" t="s">
        <v>65</v>
      </c>
      <c r="B17" s="11">
        <v>1.11E+16</v>
      </c>
      <c r="C17" s="30">
        <v>135.80000000000001</v>
      </c>
      <c r="D17" s="39">
        <v>47.8</v>
      </c>
      <c r="E17" s="39">
        <v>0.3</v>
      </c>
      <c r="F17" s="38">
        <f t="shared" si="0"/>
        <v>0.62761506276150625</v>
      </c>
      <c r="G17" s="38">
        <f t="shared" si="1"/>
        <v>0.22091310751104562</v>
      </c>
      <c r="H17" s="36"/>
    </row>
    <row r="18" spans="1:8">
      <c r="A18" s="43" t="s">
        <v>82</v>
      </c>
      <c r="B18" s="11" t="s">
        <v>83</v>
      </c>
      <c r="C18" s="31">
        <v>32.799999999999997</v>
      </c>
      <c r="D18" s="39">
        <v>71.3</v>
      </c>
      <c r="E18" s="39">
        <v>71.3</v>
      </c>
      <c r="F18" s="38">
        <f t="shared" si="0"/>
        <v>100</v>
      </c>
      <c r="G18" s="38" t="s">
        <v>99</v>
      </c>
      <c r="H18" s="36"/>
    </row>
    <row r="19" spans="1:8" ht="38.25">
      <c r="A19" s="43" t="s">
        <v>53</v>
      </c>
      <c r="B19" s="11" t="s">
        <v>66</v>
      </c>
      <c r="C19" s="10">
        <f>C20+C22+C23+C25</f>
        <v>1715.1000000000001</v>
      </c>
      <c r="D19" s="38">
        <v>3983.8</v>
      </c>
      <c r="E19" s="38">
        <v>3888.7</v>
      </c>
      <c r="F19" s="38">
        <f t="shared" si="0"/>
        <v>97.61283196947636</v>
      </c>
      <c r="G19" s="38" t="s">
        <v>118</v>
      </c>
      <c r="H19" s="36"/>
    </row>
    <row r="20" spans="1:8" ht="56.25" customHeight="1">
      <c r="A20" s="43" t="s">
        <v>54</v>
      </c>
      <c r="B20" s="11" t="s">
        <v>67</v>
      </c>
      <c r="C20" s="10">
        <v>0</v>
      </c>
      <c r="D20" s="39">
        <v>41.9</v>
      </c>
      <c r="E20" s="39">
        <v>41.9</v>
      </c>
      <c r="F20" s="38">
        <f t="shared" si="0"/>
        <v>100</v>
      </c>
      <c r="G20" s="38">
        <v>0</v>
      </c>
      <c r="H20" s="36"/>
    </row>
    <row r="21" spans="1:8" ht="43.5" customHeight="1">
      <c r="A21" s="43" t="s">
        <v>55</v>
      </c>
      <c r="B21" s="11" t="s">
        <v>84</v>
      </c>
      <c r="C21" s="10">
        <v>0</v>
      </c>
      <c r="D21" s="39">
        <v>41.9</v>
      </c>
      <c r="E21" s="39">
        <v>41.9</v>
      </c>
      <c r="F21" s="38">
        <f t="shared" si="0"/>
        <v>100</v>
      </c>
      <c r="G21" s="38">
        <v>0</v>
      </c>
      <c r="H21" s="36"/>
    </row>
    <row r="22" spans="1:8" ht="54.75" customHeight="1">
      <c r="A22" s="20" t="s">
        <v>85</v>
      </c>
      <c r="B22" s="27" t="s">
        <v>93</v>
      </c>
      <c r="C22" s="10">
        <v>705.2</v>
      </c>
      <c r="D22" s="38">
        <v>3488</v>
      </c>
      <c r="E22" s="38">
        <v>3488</v>
      </c>
      <c r="F22" s="38">
        <f t="shared" si="0"/>
        <v>100</v>
      </c>
      <c r="G22" s="38" t="s">
        <v>119</v>
      </c>
      <c r="H22" s="36"/>
    </row>
    <row r="23" spans="1:8" ht="58.5" customHeight="1">
      <c r="A23" s="43" t="s">
        <v>56</v>
      </c>
      <c r="B23" s="11" t="s">
        <v>68</v>
      </c>
      <c r="C23" s="21">
        <v>93.7</v>
      </c>
      <c r="D23" s="39">
        <v>105.4</v>
      </c>
      <c r="E23" s="39">
        <v>105.4</v>
      </c>
      <c r="F23" s="38">
        <f t="shared" si="0"/>
        <v>100</v>
      </c>
      <c r="G23" s="38">
        <f t="shared" si="1"/>
        <v>112.48665955176094</v>
      </c>
      <c r="H23" s="36"/>
    </row>
    <row r="24" spans="1:8" ht="57" customHeight="1">
      <c r="A24" s="43" t="s">
        <v>57</v>
      </c>
      <c r="B24" s="11" t="s">
        <v>69</v>
      </c>
      <c r="C24" s="21">
        <v>93.7</v>
      </c>
      <c r="D24" s="39">
        <v>105.4</v>
      </c>
      <c r="E24" s="39">
        <v>105.4</v>
      </c>
      <c r="F24" s="38">
        <f t="shared" si="0"/>
        <v>100</v>
      </c>
      <c r="G24" s="38">
        <f t="shared" si="1"/>
        <v>112.48665955176094</v>
      </c>
      <c r="H24" s="36"/>
    </row>
    <row r="25" spans="1:8" ht="20.25" customHeight="1">
      <c r="A25" s="43" t="s">
        <v>58</v>
      </c>
      <c r="B25" s="11" t="s">
        <v>70</v>
      </c>
      <c r="C25" s="10">
        <v>916.2</v>
      </c>
      <c r="D25" s="38">
        <v>348.5</v>
      </c>
      <c r="E25" s="39">
        <v>253.4</v>
      </c>
      <c r="F25" s="38">
        <f t="shared" si="0"/>
        <v>72.711621233859404</v>
      </c>
      <c r="G25" s="38">
        <f t="shared" si="1"/>
        <v>27.657716655752019</v>
      </c>
      <c r="H25" s="36"/>
    </row>
    <row r="26" spans="1:8" ht="28.5" customHeight="1">
      <c r="A26" s="43" t="s">
        <v>59</v>
      </c>
      <c r="B26" s="11" t="s">
        <v>71</v>
      </c>
      <c r="C26" s="10">
        <v>916.2</v>
      </c>
      <c r="D26" s="38">
        <v>348.5</v>
      </c>
      <c r="E26" s="39">
        <v>253.4</v>
      </c>
      <c r="F26" s="38">
        <f t="shared" si="0"/>
        <v>72.711621233859404</v>
      </c>
      <c r="G26" s="38">
        <f t="shared" si="1"/>
        <v>27.657716655752019</v>
      </c>
      <c r="H26" s="36"/>
    </row>
    <row r="27" spans="1:8">
      <c r="A27" s="43" t="s">
        <v>77</v>
      </c>
      <c r="B27" s="11" t="s">
        <v>78</v>
      </c>
      <c r="C27" s="28">
        <v>-44</v>
      </c>
      <c r="D27" s="38">
        <v>0</v>
      </c>
      <c r="E27" s="38">
        <v>0</v>
      </c>
      <c r="F27" s="38">
        <f t="shared" si="1"/>
        <v>0</v>
      </c>
      <c r="G27" s="38">
        <f t="shared" si="1"/>
        <v>0</v>
      </c>
      <c r="H27" s="36"/>
    </row>
    <row r="28" spans="1:8">
      <c r="A28" s="5" t="s">
        <v>4</v>
      </c>
      <c r="B28" s="23"/>
      <c r="C28" s="7">
        <f>C30+C33+C37+C40+C45+C35+C43+C47</f>
        <v>5448.9000000000005</v>
      </c>
      <c r="D28" s="7">
        <f>D30+D33+D37+D40+D45+D35+D43+D47</f>
        <v>11648.5</v>
      </c>
      <c r="E28" s="7">
        <f>E30+E33+E37+E40+E45+E35+E43+E47</f>
        <v>9013.7999999999993</v>
      </c>
      <c r="F28" s="7">
        <f t="shared" ref="F28:F48" si="2">E28/D28*100</f>
        <v>77.381637120659306</v>
      </c>
      <c r="G28" s="7">
        <f t="shared" ref="G28:G46" si="3">E28/C28*100</f>
        <v>165.42421406155367</v>
      </c>
    </row>
    <row r="29" spans="1:8">
      <c r="A29" s="44" t="s">
        <v>3</v>
      </c>
      <c r="B29" s="23"/>
      <c r="C29" s="7"/>
      <c r="D29" s="7"/>
      <c r="E29" s="7"/>
      <c r="F29" s="7"/>
      <c r="G29" s="7"/>
    </row>
    <row r="30" spans="1:8" ht="21.75" customHeight="1">
      <c r="A30" s="44" t="s">
        <v>5</v>
      </c>
      <c r="B30" s="39" t="s">
        <v>6</v>
      </c>
      <c r="C30" s="22">
        <f>C31+C32</f>
        <v>2214.4</v>
      </c>
      <c r="D30" s="22">
        <f t="shared" ref="D30:E30" si="4">D31+D32</f>
        <v>4780.6000000000004</v>
      </c>
      <c r="E30" s="22">
        <f t="shared" si="4"/>
        <v>2429.5</v>
      </c>
      <c r="F30" s="10">
        <f t="shared" si="2"/>
        <v>50.819980755553694</v>
      </c>
      <c r="G30" s="10">
        <f t="shared" si="3"/>
        <v>109.7136921965318</v>
      </c>
    </row>
    <row r="31" spans="1:8" ht="54" customHeight="1">
      <c r="A31" s="44" t="s">
        <v>7</v>
      </c>
      <c r="B31" s="25" t="s">
        <v>8</v>
      </c>
      <c r="C31" s="10">
        <v>2210.8000000000002</v>
      </c>
      <c r="D31" s="10">
        <v>2525.5</v>
      </c>
      <c r="E31" s="10">
        <v>2424.6</v>
      </c>
      <c r="F31" s="10">
        <f t="shared" si="2"/>
        <v>96.004751534349637</v>
      </c>
      <c r="G31" s="10">
        <f t="shared" si="3"/>
        <v>109.67070743622216</v>
      </c>
    </row>
    <row r="32" spans="1:8" ht="25.5">
      <c r="A32" s="44" t="s">
        <v>9</v>
      </c>
      <c r="B32" s="39" t="s">
        <v>10</v>
      </c>
      <c r="C32" s="10">
        <v>3.6</v>
      </c>
      <c r="D32" s="10">
        <v>2255.1</v>
      </c>
      <c r="E32" s="10">
        <v>4.9000000000000004</v>
      </c>
      <c r="F32" s="10">
        <f t="shared" si="2"/>
        <v>0.21728526451155161</v>
      </c>
      <c r="G32" s="10">
        <f t="shared" si="3"/>
        <v>136.11111111111111</v>
      </c>
    </row>
    <row r="33" spans="1:8" ht="15" customHeight="1">
      <c r="A33" s="44" t="s">
        <v>11</v>
      </c>
      <c r="B33" s="39" t="s">
        <v>12</v>
      </c>
      <c r="C33" s="10">
        <f>C34</f>
        <v>93.7</v>
      </c>
      <c r="D33" s="10">
        <f t="shared" ref="D33:E33" si="5">D34</f>
        <v>105.4</v>
      </c>
      <c r="E33" s="10">
        <f t="shared" si="5"/>
        <v>105.4</v>
      </c>
      <c r="F33" s="10">
        <f t="shared" si="2"/>
        <v>100</v>
      </c>
      <c r="G33" s="10">
        <f t="shared" si="3"/>
        <v>112.48665955176094</v>
      </c>
    </row>
    <row r="34" spans="1:8" ht="25.5">
      <c r="A34" s="44" t="s">
        <v>13</v>
      </c>
      <c r="B34" s="39" t="s">
        <v>14</v>
      </c>
      <c r="C34" s="10">
        <v>93.7</v>
      </c>
      <c r="D34" s="10">
        <v>105.4</v>
      </c>
      <c r="E34" s="10">
        <v>105.4</v>
      </c>
      <c r="F34" s="10">
        <f t="shared" si="2"/>
        <v>100</v>
      </c>
      <c r="G34" s="10">
        <f t="shared" si="3"/>
        <v>112.48665955176094</v>
      </c>
    </row>
    <row r="35" spans="1:8" ht="25.5">
      <c r="A35" s="8" t="s">
        <v>95</v>
      </c>
      <c r="B35" s="26" t="s">
        <v>96</v>
      </c>
      <c r="C35" s="10">
        <f>C36</f>
        <v>820</v>
      </c>
      <c r="D35" s="10">
        <f t="shared" ref="D35:E35" si="6">D36</f>
        <v>0</v>
      </c>
      <c r="E35" s="10">
        <f t="shared" si="6"/>
        <v>0</v>
      </c>
      <c r="F35" s="10">
        <v>0</v>
      </c>
      <c r="G35" s="10">
        <f t="shared" si="3"/>
        <v>0</v>
      </c>
    </row>
    <row r="36" spans="1:8" ht="58.5" customHeight="1">
      <c r="A36" s="8" t="s">
        <v>97</v>
      </c>
      <c r="B36" s="26" t="s">
        <v>98</v>
      </c>
      <c r="C36" s="10">
        <v>820</v>
      </c>
      <c r="D36" s="10">
        <v>0</v>
      </c>
      <c r="E36" s="10">
        <v>0</v>
      </c>
      <c r="F36" s="10">
        <v>0</v>
      </c>
      <c r="G36" s="10">
        <f t="shared" si="3"/>
        <v>0</v>
      </c>
    </row>
    <row r="37" spans="1:8" ht="15.75" customHeight="1">
      <c r="A37" s="44" t="s">
        <v>15</v>
      </c>
      <c r="B37" s="39" t="s">
        <v>16</v>
      </c>
      <c r="C37" s="10">
        <f>C38+C39</f>
        <v>776.7</v>
      </c>
      <c r="D37" s="10">
        <f t="shared" ref="D37:E37" si="7">D38+D39</f>
        <v>3131</v>
      </c>
      <c r="E37" s="10">
        <f t="shared" si="7"/>
        <v>3101</v>
      </c>
      <c r="F37" s="10">
        <f t="shared" si="2"/>
        <v>99.041839667837749</v>
      </c>
      <c r="G37" s="10" t="s">
        <v>114</v>
      </c>
      <c r="H37" s="29"/>
    </row>
    <row r="38" spans="1:8" ht="21" customHeight="1">
      <c r="A38" s="44" t="s">
        <v>17</v>
      </c>
      <c r="B38" s="39" t="s">
        <v>18</v>
      </c>
      <c r="C38" s="10">
        <v>641.70000000000005</v>
      </c>
      <c r="D38" s="10">
        <v>3115.3</v>
      </c>
      <c r="E38" s="10">
        <v>3085.3</v>
      </c>
      <c r="F38" s="10">
        <f t="shared" si="2"/>
        <v>99.037010881777036</v>
      </c>
      <c r="G38" s="10" t="s">
        <v>115</v>
      </c>
      <c r="H38" s="29"/>
    </row>
    <row r="39" spans="1:8" ht="21" customHeight="1">
      <c r="A39" s="44" t="s">
        <v>72</v>
      </c>
      <c r="B39" s="39" t="s">
        <v>73</v>
      </c>
      <c r="C39" s="10">
        <v>135</v>
      </c>
      <c r="D39" s="10">
        <v>15.7</v>
      </c>
      <c r="E39" s="10">
        <v>15.7</v>
      </c>
      <c r="F39" s="10">
        <f t="shared" si="2"/>
        <v>100</v>
      </c>
      <c r="G39" s="10">
        <f t="shared" si="3"/>
        <v>11.629629629629628</v>
      </c>
      <c r="H39" s="29"/>
    </row>
    <row r="40" spans="1:8" ht="18.75" customHeight="1">
      <c r="A40" s="44" t="s">
        <v>19</v>
      </c>
      <c r="B40" s="39" t="s">
        <v>20</v>
      </c>
      <c r="C40" s="10">
        <f>C42</f>
        <v>565.79999999999995</v>
      </c>
      <c r="D40" s="10">
        <f>D42+D41</f>
        <v>2048.3999999999996</v>
      </c>
      <c r="E40" s="10">
        <f>E42+E41</f>
        <v>1944.6999999999998</v>
      </c>
      <c r="F40" s="10">
        <f t="shared" si="2"/>
        <v>94.937512204647533</v>
      </c>
      <c r="G40" s="10" t="s">
        <v>116</v>
      </c>
      <c r="H40" s="29"/>
    </row>
    <row r="41" spans="1:8" ht="15.75" customHeight="1">
      <c r="A41" s="44" t="s">
        <v>94</v>
      </c>
      <c r="B41" s="39" t="s">
        <v>92</v>
      </c>
      <c r="C41" s="10">
        <v>0</v>
      </c>
      <c r="D41" s="10">
        <v>1418.1</v>
      </c>
      <c r="E41" s="10">
        <v>1418.1</v>
      </c>
      <c r="F41" s="10">
        <f t="shared" si="2"/>
        <v>100</v>
      </c>
      <c r="G41" s="10">
        <v>0</v>
      </c>
      <c r="H41" s="29"/>
    </row>
    <row r="42" spans="1:8" ht="18" customHeight="1">
      <c r="A42" s="44" t="s">
        <v>21</v>
      </c>
      <c r="B42" s="39" t="s">
        <v>22</v>
      </c>
      <c r="C42" s="10">
        <v>565.79999999999995</v>
      </c>
      <c r="D42" s="10">
        <v>630.29999999999995</v>
      </c>
      <c r="E42" s="10">
        <v>526.6</v>
      </c>
      <c r="F42" s="10">
        <f t="shared" si="2"/>
        <v>83.547517055370463</v>
      </c>
      <c r="G42" s="10">
        <f t="shared" si="3"/>
        <v>93.071756804524568</v>
      </c>
      <c r="H42" s="29"/>
    </row>
    <row r="43" spans="1:8" ht="16.5" customHeight="1">
      <c r="A43" s="45" t="s">
        <v>86</v>
      </c>
      <c r="B43" s="39" t="s">
        <v>88</v>
      </c>
      <c r="C43" s="10">
        <v>0</v>
      </c>
      <c r="D43" s="10">
        <f>D44</f>
        <v>10</v>
      </c>
      <c r="E43" s="10">
        <f>E44</f>
        <v>10</v>
      </c>
      <c r="F43" s="10">
        <f t="shared" si="2"/>
        <v>100</v>
      </c>
      <c r="G43" s="10">
        <v>0</v>
      </c>
      <c r="H43" s="29"/>
    </row>
    <row r="44" spans="1:8" ht="38.25">
      <c r="A44" s="45" t="s">
        <v>87</v>
      </c>
      <c r="B44" s="39" t="s">
        <v>89</v>
      </c>
      <c r="C44" s="10">
        <v>0</v>
      </c>
      <c r="D44" s="10">
        <v>10</v>
      </c>
      <c r="E44" s="10">
        <v>10</v>
      </c>
      <c r="F44" s="10">
        <f t="shared" si="2"/>
        <v>100</v>
      </c>
      <c r="G44" s="10">
        <v>0</v>
      </c>
      <c r="H44" s="29"/>
    </row>
    <row r="45" spans="1:8" ht="16.5" customHeight="1">
      <c r="A45" s="44" t="s">
        <v>76</v>
      </c>
      <c r="B45" s="39" t="s">
        <v>23</v>
      </c>
      <c r="C45" s="10">
        <f>C46</f>
        <v>978.3</v>
      </c>
      <c r="D45" s="10">
        <f t="shared" ref="D45" si="8">D46</f>
        <v>1173.0999999999999</v>
      </c>
      <c r="E45" s="10">
        <f>E46</f>
        <v>1023.2</v>
      </c>
      <c r="F45" s="10">
        <f t="shared" si="2"/>
        <v>87.221890716903943</v>
      </c>
      <c r="G45" s="10">
        <f t="shared" si="3"/>
        <v>104.58959419401002</v>
      </c>
      <c r="H45" s="29"/>
    </row>
    <row r="46" spans="1:8" ht="16.5" customHeight="1">
      <c r="A46" s="44" t="s">
        <v>24</v>
      </c>
      <c r="B46" s="39" t="s">
        <v>25</v>
      </c>
      <c r="C46" s="10">
        <v>978.3</v>
      </c>
      <c r="D46" s="10">
        <v>1173.0999999999999</v>
      </c>
      <c r="E46" s="10">
        <v>1023.2</v>
      </c>
      <c r="F46" s="10">
        <f t="shared" si="2"/>
        <v>87.221890716903943</v>
      </c>
      <c r="G46" s="10">
        <f t="shared" si="3"/>
        <v>104.58959419401002</v>
      </c>
      <c r="H46" s="29"/>
    </row>
    <row r="47" spans="1:8" ht="46.5" customHeight="1">
      <c r="A47" s="45" t="s">
        <v>113</v>
      </c>
      <c r="B47" s="39" t="s">
        <v>110</v>
      </c>
      <c r="C47" s="10">
        <v>0</v>
      </c>
      <c r="D47" s="10">
        <f>D48</f>
        <v>400</v>
      </c>
      <c r="E47" s="10">
        <f>E48</f>
        <v>400</v>
      </c>
      <c r="F47" s="10">
        <f t="shared" si="2"/>
        <v>100</v>
      </c>
      <c r="G47" s="10">
        <v>0</v>
      </c>
      <c r="H47" s="29"/>
    </row>
    <row r="48" spans="1:8" ht="33.75" customHeight="1">
      <c r="A48" s="45" t="s">
        <v>112</v>
      </c>
      <c r="B48" s="39" t="s">
        <v>111</v>
      </c>
      <c r="C48" s="10">
        <v>0</v>
      </c>
      <c r="D48" s="10">
        <v>400</v>
      </c>
      <c r="E48" s="10">
        <v>400</v>
      </c>
      <c r="F48" s="10">
        <f t="shared" si="2"/>
        <v>100</v>
      </c>
      <c r="G48" s="10">
        <v>0</v>
      </c>
      <c r="H48" s="29"/>
    </row>
    <row r="49" spans="1:7" ht="25.5">
      <c r="A49" s="5" t="s">
        <v>26</v>
      </c>
      <c r="B49" s="23"/>
      <c r="C49" s="7">
        <f>C5-C28</f>
        <v>3287.3</v>
      </c>
      <c r="D49" s="37">
        <f>D5-D28</f>
        <v>-4224</v>
      </c>
      <c r="E49" s="37">
        <f>E5-E28</f>
        <v>-1675.6999999999989</v>
      </c>
      <c r="F49" s="7"/>
      <c r="G49" s="7"/>
    </row>
    <row r="50" spans="1:7" ht="19.5" customHeight="1">
      <c r="A50" s="5" t="s">
        <v>27</v>
      </c>
      <c r="B50" s="23"/>
      <c r="C50" s="7">
        <f t="shared" ref="C50" si="9">C52</f>
        <v>-3287.2999999999993</v>
      </c>
      <c r="D50" s="7">
        <f t="shared" ref="D50:E50" si="10">D52</f>
        <v>4224</v>
      </c>
      <c r="E50" s="7">
        <f t="shared" si="10"/>
        <v>1675.7000000000007</v>
      </c>
      <c r="F50" s="7"/>
      <c r="G50" s="7"/>
    </row>
    <row r="51" spans="1:7">
      <c r="A51" s="44" t="s">
        <v>3</v>
      </c>
      <c r="B51" s="24"/>
      <c r="C51" s="10"/>
      <c r="D51" s="10"/>
      <c r="E51" s="10"/>
      <c r="F51" s="10"/>
      <c r="G51" s="10"/>
    </row>
    <row r="52" spans="1:7" ht="29.25" customHeight="1">
      <c r="A52" s="44" t="s">
        <v>28</v>
      </c>
      <c r="B52" s="24" t="s">
        <v>29</v>
      </c>
      <c r="C52" s="10">
        <f t="shared" ref="C52" si="11">C53+C54</f>
        <v>-3287.2999999999993</v>
      </c>
      <c r="D52" s="10">
        <f t="shared" ref="D52:E52" si="12">D53+D54</f>
        <v>4224</v>
      </c>
      <c r="E52" s="10">
        <f t="shared" si="12"/>
        <v>1675.7000000000007</v>
      </c>
      <c r="F52" s="10"/>
      <c r="G52" s="10"/>
    </row>
    <row r="53" spans="1:7" ht="25.5">
      <c r="A53" s="44" t="s">
        <v>30</v>
      </c>
      <c r="B53" s="24" t="s">
        <v>31</v>
      </c>
      <c r="C53" s="32">
        <v>-8996.7999999999993</v>
      </c>
      <c r="D53" s="10">
        <v>-7424.5</v>
      </c>
      <c r="E53" s="10">
        <v>-7814.4</v>
      </c>
      <c r="F53" s="10"/>
      <c r="G53" s="10"/>
    </row>
    <row r="54" spans="1:7" ht="25.5">
      <c r="A54" s="44" t="s">
        <v>32</v>
      </c>
      <c r="B54" s="24" t="s">
        <v>33</v>
      </c>
      <c r="C54" s="32">
        <v>5709.5</v>
      </c>
      <c r="D54" s="10">
        <v>11648.5</v>
      </c>
      <c r="E54" s="10">
        <v>9490.1</v>
      </c>
      <c r="F54" s="10"/>
      <c r="G54" s="10"/>
    </row>
    <row r="58" spans="1:7">
      <c r="A58" s="41" t="s">
        <v>39</v>
      </c>
      <c r="B58" s="41"/>
      <c r="C58" s="41"/>
      <c r="D58" s="41"/>
      <c r="E58" s="41"/>
      <c r="F58" s="41"/>
      <c r="G58" s="41"/>
    </row>
  </sheetData>
  <mergeCells count="2">
    <mergeCell ref="A58:G58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16" sqref="E16"/>
    </sheetView>
  </sheetViews>
  <sheetFormatPr defaultRowHeight="15"/>
  <cols>
    <col min="1" max="1" width="27.8554687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2.85546875" style="1" customWidth="1"/>
    <col min="6" max="6" width="11.7109375" style="1" customWidth="1"/>
    <col min="7" max="7" width="13.5703125" style="1" customWidth="1"/>
    <col min="8" max="16384" width="9.140625" style="1"/>
  </cols>
  <sheetData>
    <row r="2" spans="1:7" ht="99" customHeight="1">
      <c r="A2" s="42" t="s">
        <v>104</v>
      </c>
      <c r="B2" s="41"/>
      <c r="C2" s="41"/>
      <c r="D2" s="41"/>
      <c r="E2" s="41"/>
      <c r="F2" s="41"/>
      <c r="G2" s="41"/>
    </row>
    <row r="3" spans="1:7">
      <c r="G3" s="2"/>
    </row>
    <row r="4" spans="1:7" ht="67.5" customHeight="1">
      <c r="A4" s="3" t="s">
        <v>34</v>
      </c>
      <c r="B4" s="4" t="s">
        <v>35</v>
      </c>
      <c r="C4" s="3" t="s">
        <v>105</v>
      </c>
      <c r="D4" s="3" t="s">
        <v>102</v>
      </c>
      <c r="E4" s="3" t="s">
        <v>103</v>
      </c>
      <c r="F4" s="4" t="s">
        <v>90</v>
      </c>
      <c r="G4" s="4" t="s">
        <v>80</v>
      </c>
    </row>
    <row r="5" spans="1:7" ht="44.25" customHeight="1">
      <c r="A5" s="14" t="s">
        <v>36</v>
      </c>
      <c r="B5" s="15">
        <v>3</v>
      </c>
      <c r="C5" s="15">
        <v>1364</v>
      </c>
      <c r="D5" s="15">
        <v>1414.3</v>
      </c>
      <c r="E5" s="15">
        <v>1411.1</v>
      </c>
      <c r="F5" s="15">
        <f>E5/D5*100</f>
        <v>99.773739659195357</v>
      </c>
      <c r="G5" s="15">
        <f>E5/C5*100</f>
        <v>103.45307917888562</v>
      </c>
    </row>
    <row r="6" spans="1:7" ht="42.75" customHeight="1">
      <c r="A6" s="12" t="s">
        <v>37</v>
      </c>
      <c r="B6" s="15">
        <v>1.4</v>
      </c>
      <c r="C6" s="15">
        <v>670.7</v>
      </c>
      <c r="D6" s="15">
        <v>850.9</v>
      </c>
      <c r="E6" s="15">
        <v>723.8</v>
      </c>
      <c r="F6" s="15">
        <f>E6/D6*100</f>
        <v>85.062874603361152</v>
      </c>
      <c r="G6" s="15">
        <f>E6/C6*100</f>
        <v>107.91710153570895</v>
      </c>
    </row>
    <row r="10" spans="1:7">
      <c r="A10" s="41" t="s">
        <v>62</v>
      </c>
      <c r="B10" s="41"/>
      <c r="C10" s="41"/>
      <c r="D10" s="41"/>
      <c r="E10" s="41"/>
      <c r="F10" s="41"/>
      <c r="G10" s="41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tabSelected="1" workbookViewId="0">
      <selection activeCell="D6" sqref="D6"/>
    </sheetView>
  </sheetViews>
  <sheetFormatPr defaultRowHeight="15"/>
  <cols>
    <col min="1" max="1" width="40.28515625" style="1" customWidth="1"/>
    <col min="2" max="2" width="14.28515625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2" spans="1:7" ht="96" customHeight="1">
      <c r="A2" s="42" t="s">
        <v>106</v>
      </c>
      <c r="B2" s="41"/>
      <c r="C2" s="41"/>
      <c r="D2" s="41"/>
      <c r="E2" s="41"/>
      <c r="F2" s="41"/>
    </row>
    <row r="3" spans="1:7">
      <c r="B3" s="16"/>
      <c r="F3" s="2"/>
    </row>
    <row r="4" spans="1:7" ht="66.75" customHeight="1">
      <c r="A4" s="3" t="s">
        <v>60</v>
      </c>
      <c r="B4" s="3" t="s">
        <v>107</v>
      </c>
      <c r="C4" s="3" t="s">
        <v>108</v>
      </c>
      <c r="D4" s="3" t="s">
        <v>109</v>
      </c>
      <c r="E4" s="4" t="s">
        <v>90</v>
      </c>
      <c r="F4" s="4" t="s">
        <v>91</v>
      </c>
    </row>
    <row r="5" spans="1:7" ht="74.25" customHeight="1">
      <c r="A5" s="17" t="s">
        <v>74</v>
      </c>
      <c r="B5" s="33">
        <v>2</v>
      </c>
      <c r="C5" s="21">
        <v>2</v>
      </c>
      <c r="D5" s="21">
        <v>2</v>
      </c>
      <c r="E5" s="21">
        <f t="shared" ref="E5:E8" si="0">D5/C5*100</f>
        <v>100</v>
      </c>
      <c r="F5" s="10">
        <f>D5/B5*100</f>
        <v>100</v>
      </c>
    </row>
    <row r="6" spans="1:7" ht="70.5" customHeight="1">
      <c r="A6" s="18" t="s">
        <v>64</v>
      </c>
      <c r="B6" s="33">
        <v>565.79999999999995</v>
      </c>
      <c r="C6" s="21">
        <v>630.29999999999995</v>
      </c>
      <c r="D6" s="21">
        <v>526.6</v>
      </c>
      <c r="E6" s="10">
        <f>D6/C6*100</f>
        <v>83.547517055370463</v>
      </c>
      <c r="F6" s="10">
        <f>D6/B6*100</f>
        <v>93.071756804524568</v>
      </c>
    </row>
    <row r="7" spans="1:7" ht="67.5" customHeight="1">
      <c r="A7" s="19" t="s">
        <v>75</v>
      </c>
      <c r="B7" s="33">
        <v>641.70000000000005</v>
      </c>
      <c r="C7" s="21">
        <v>3115.3</v>
      </c>
      <c r="D7" s="21">
        <v>3085.3</v>
      </c>
      <c r="E7" s="10">
        <f t="shared" si="0"/>
        <v>99.037010881777036</v>
      </c>
      <c r="F7" s="10" t="s">
        <v>115</v>
      </c>
      <c r="G7" s="29"/>
    </row>
    <row r="8" spans="1:7" ht="21" customHeight="1">
      <c r="A8" s="13" t="s">
        <v>61</v>
      </c>
      <c r="B8" s="34">
        <v>1209.5</v>
      </c>
      <c r="C8" s="35">
        <f t="shared" ref="C8:D8" si="1">C6+C7+C5</f>
        <v>3747.6000000000004</v>
      </c>
      <c r="D8" s="35">
        <f t="shared" si="1"/>
        <v>3613.9</v>
      </c>
      <c r="E8" s="35">
        <f t="shared" si="0"/>
        <v>96.432383392037565</v>
      </c>
      <c r="F8" s="7" t="s">
        <v>117</v>
      </c>
      <c r="G8" s="29"/>
    </row>
    <row r="9" spans="1:7">
      <c r="G9" s="29"/>
    </row>
    <row r="12" spans="1:7">
      <c r="A12" s="41" t="s">
        <v>63</v>
      </c>
      <c r="B12" s="41"/>
      <c r="C12" s="41"/>
      <c r="D12" s="41"/>
      <c r="E12" s="41"/>
      <c r="F12" s="41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2023-01-27T07:34:14Z</cp:lastPrinted>
  <dcterms:created xsi:type="dcterms:W3CDTF">2017-04-17T10:25:39Z</dcterms:created>
  <dcterms:modified xsi:type="dcterms:W3CDTF">2023-01-27T07:34:22Z</dcterms:modified>
</cp:coreProperties>
</file>