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255" yWindow="-45" windowWidth="13410" windowHeight="12450"/>
  </bookViews>
  <sheets>
    <sheet name="таблица 1" sheetId="1" r:id="rId1"/>
    <sheet name="таблица 2" sheetId="2" r:id="rId2"/>
    <sheet name="таблица 3" sheetId="3" r:id="rId3"/>
  </sheets>
  <calcPr calcId="125725"/>
</workbook>
</file>

<file path=xl/calcChain.xml><?xml version="1.0" encoding="utf-8"?>
<calcChain xmlns="http://schemas.openxmlformats.org/spreadsheetml/2006/main">
  <c r="G14" i="1"/>
  <c r="F15"/>
  <c r="F16"/>
  <c r="F17"/>
  <c r="F18"/>
  <c r="F19"/>
  <c r="F20"/>
  <c r="F21"/>
  <c r="F22"/>
  <c r="F23"/>
  <c r="F24"/>
  <c r="F25"/>
  <c r="F26"/>
  <c r="G8"/>
  <c r="G9"/>
  <c r="G11"/>
  <c r="G12"/>
  <c r="G16"/>
  <c r="G17"/>
  <c r="G19"/>
  <c r="G23"/>
  <c r="G24"/>
  <c r="G25"/>
  <c r="G26"/>
  <c r="C7"/>
  <c r="E7"/>
  <c r="D7"/>
  <c r="G30"/>
  <c r="G31"/>
  <c r="G33"/>
  <c r="G34"/>
  <c r="G35"/>
  <c r="G37"/>
  <c r="G40"/>
  <c r="G41"/>
  <c r="G43"/>
  <c r="G46"/>
  <c r="G47"/>
  <c r="F30"/>
  <c r="F31"/>
  <c r="F32"/>
  <c r="F33"/>
  <c r="F34"/>
  <c r="F35"/>
  <c r="F38"/>
  <c r="F39"/>
  <c r="F40"/>
  <c r="F41"/>
  <c r="F42"/>
  <c r="F43"/>
  <c r="F44"/>
  <c r="F45"/>
  <c r="F46"/>
  <c r="F47"/>
  <c r="C28"/>
  <c r="D36"/>
  <c r="D28" s="1"/>
  <c r="E36"/>
  <c r="G36" s="1"/>
  <c r="C36"/>
  <c r="C19"/>
  <c r="C5" l="1"/>
  <c r="E19"/>
  <c r="D5"/>
  <c r="D19"/>
  <c r="E5" l="1"/>
  <c r="G13"/>
  <c r="G15"/>
  <c r="G27"/>
  <c r="F8"/>
  <c r="F9"/>
  <c r="F10"/>
  <c r="F11"/>
  <c r="F12"/>
  <c r="F13"/>
  <c r="F14"/>
  <c r="F6" i="3"/>
  <c r="E6"/>
  <c r="E34" i="1"/>
  <c r="E41"/>
  <c r="D41"/>
  <c r="E44"/>
  <c r="D44"/>
  <c r="D46"/>
  <c r="E46"/>
  <c r="D38"/>
  <c r="E38"/>
  <c r="D34"/>
  <c r="D30"/>
  <c r="E30"/>
  <c r="C51"/>
  <c r="E28" l="1"/>
  <c r="G7"/>
  <c r="F7"/>
  <c r="F28" l="1"/>
  <c r="F5"/>
  <c r="G5" l="1"/>
  <c r="C46" l="1"/>
  <c r="C41"/>
  <c r="C38"/>
  <c r="C34"/>
  <c r="C30"/>
  <c r="E7" i="3" l="1"/>
  <c r="E5"/>
  <c r="C49" i="1"/>
  <c r="B8" i="3"/>
  <c r="C8"/>
  <c r="D8"/>
  <c r="C48" i="1" l="1"/>
  <c r="G28"/>
  <c r="E8" i="3"/>
  <c r="G6" i="2" l="1"/>
  <c r="D51" i="1" l="1"/>
  <c r="D49" s="1"/>
  <c r="E51"/>
  <c r="E49" s="1"/>
  <c r="D48"/>
  <c r="G5" i="2"/>
  <c r="F6"/>
  <c r="F5"/>
  <c r="E48" i="1" l="1"/>
</calcChain>
</file>

<file path=xl/sharedStrings.xml><?xml version="1.0" encoding="utf-8"?>
<sst xmlns="http://schemas.openxmlformats.org/spreadsheetml/2006/main" count="123" uniqueCount="116">
  <si>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</si>
  <si>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</si>
  <si>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</si>
  <si>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</si>
  <si>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</si>
  <si>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</si>
  <si>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</si>
  <si>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</si>
  <si>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</si>
  <si>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</si>
  <si>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</si>
  <si>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</si>
  <si>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</si>
  <si>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</si>
  <si>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</si>
  <si>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</si>
  <si>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</si>
  <si>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</si>
  <si>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</si>
  <si>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</si>
  <si>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</si>
  <si>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</si>
  <si>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</si>
  <si>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</si>
  <si>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</si>
  <si>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</si>
  <si>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</si>
  <si>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</si>
  <si>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</si>
  <si>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</si>
  <si>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</si>
  <si>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</si>
  <si>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</si>
  <si>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</si>
  <si>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</si>
  <si>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</si>
  <si>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</si>
  <si>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</si>
  <si>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</si>
  <si>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           Е.А. Малышева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</si>
  <si>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</si>
  <si>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</si>
  <si>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</si>
  <si>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</si>
  <si>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</si>
  <si>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</si>
  <si>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</si>
  <si>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</si>
  <si>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</si>
  <si>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</si>
  <si>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</si>
  <si>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</si>
  <si>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</si>
  <si>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</si>
  <si>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</si>
  <si>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</si>
  <si>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</si>
  <si>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</si>
  <si>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</si>
  <si>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Прочие межбюджетные трансферты, передаваемые бюджетам поселений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</si>
  <si>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</si>
  <si>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</si>
  <si>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Е.А. Малышева</t>
  </si>
  <si>
    <t>Начальник финансового управления                                                                          Е.А. Малышева</t>
  </si>
  <si>
    <t>Муниципальная программа "Комплексное благоустройство территории Большечечуйского муниципального образования Базарно-Карабулакского муниципального района"</t>
  </si>
  <si>
    <t>Доходы от использования имущества</t>
  </si>
  <si>
    <t>20200000000000150</t>
  </si>
  <si>
    <t>20210000000000150</t>
  </si>
  <si>
    <t>20230000000000150</t>
  </si>
  <si>
    <t>20235118100000150</t>
  </si>
  <si>
    <t>20240000000000150</t>
  </si>
  <si>
    <t>20249999100000150</t>
  </si>
  <si>
    <t>Другие вопросы в области экономики</t>
  </si>
  <si>
    <t>00 0412 0000000000 000</t>
  </si>
  <si>
    <t>Муниципальная программа "Обеспечение первичных мер пожарной безопасности Большечечуйского муниципального образования Базарно-Карабулакского муниципального района"</t>
  </si>
  <si>
    <t>Муниципальная программа "Ремонт автомобильных дорог Большечечуйского муниципального образования Базарно-Карабулакского муниципального района"</t>
  </si>
  <si>
    <t xml:space="preserve"> Резервные фонды</t>
  </si>
  <si>
    <t>00 0111 0000000000 000</t>
  </si>
  <si>
    <t>Культура и кинематография</t>
  </si>
  <si>
    <t>Возврат прочих остатков</t>
  </si>
  <si>
    <t>21960000100000150</t>
  </si>
  <si>
    <t>% исполнения плана                       2022 года</t>
  </si>
  <si>
    <t>% исполнения 2022 года к 2021 году</t>
  </si>
  <si>
    <t>Налоги на товары (работы, услуги) реализуемые на территории Российской Федерации</t>
  </si>
  <si>
    <t>Инициативные платежи</t>
  </si>
  <si>
    <t>11715030100000150</t>
  </si>
  <si>
    <t>20215001100001150</t>
  </si>
  <si>
    <t>Субсидии на реализацию проектов развития муниципальных образований области, основанных на местных инициативах</t>
  </si>
  <si>
    <t>Образование</t>
  </si>
  <si>
    <t>Профессиональная подготовка, переподготовка и повышение квалификации</t>
  </si>
  <si>
    <t>00 0700 0000000000 000</t>
  </si>
  <si>
    <t>00 0705 0000000000 000</t>
  </si>
  <si>
    <t>% исполнения плана 2022 года</t>
  </si>
  <si>
    <t>% исполнения 2022 года к 2021  году</t>
  </si>
  <si>
    <t>00 0502 0000000000 000</t>
  </si>
  <si>
    <t>св. 3,2 раза</t>
  </si>
  <si>
    <t xml:space="preserve"> 2 02 20000 00 0000 150</t>
  </si>
  <si>
    <t>Коммунальное хозяйство</t>
  </si>
  <si>
    <t xml:space="preserve">Сведения об исполнении бюджета Большечечуйского муниципального образования                                                                                Базарно-Карабулакского муниципального района 
на 1 октября 2022 года      
</t>
  </si>
  <si>
    <t>Исполнено на          1 октября 2021 г. (тыс.руб)</t>
  </si>
  <si>
    <t>Утвержденные бюджетные назначения на           1 октября 2022 г. (тыс.руб)</t>
  </si>
  <si>
    <t>Исполнено на 1 октября 2022 г. (тыс.руб)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</si>
  <si>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Большечечуйскому муниципальному образованию Базарно-Карабулакского муниципального района
 на 1 октября 2022 г.
</t>
  </si>
  <si>
    <t>Исполнено на 1 октября 2021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</si>
  <si>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Большечечуйского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октября 2022 года     
</t>
  </si>
  <si>
    <t>Исполнено на           1 октября 2021 г.     (тыс.руб)</t>
  </si>
  <si>
    <t>Утвержденные бюджетные назначения на           1 октября 2022 г.    (тыс.руб)</t>
  </si>
  <si>
    <t>Исполнено на            1 октября 2022 г. (тыс.руб)</t>
  </si>
  <si>
    <t>Национальная безопасность и правохранительная деятельность</t>
  </si>
  <si>
    <t>00 0300 0000000000 000</t>
  </si>
  <si>
    <t xml:space="preserve"> Защита населения и территории от чрезвычайных ситуаций природного и техногенного характера, пожарная безопасность</t>
  </si>
  <si>
    <t>00 0310 0000000000 000</t>
  </si>
  <si>
    <t>св. 4,1 раза</t>
  </si>
  <si>
    <t>св. 5,0 раз</t>
  </si>
  <si>
    <t>св. 3,3 раза</t>
  </si>
  <si>
    <t>св. 2,2 раза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</si>
</sst>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#,##0.0"/>
    <numFmt numFmtId="166" formatCode="000"/>
    <numFmt numFmtId="167" formatCode="#,##0.0_ ;\-#,##0.0\ "/>
    <numFmt numFmtId="168" formatCode="0.0"/>
  </numFmts>
  <fonts count="1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0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9"/>
      <name val="PT Astra Serif"/>
      <family val="1"/>
      <charset val="204"/>
    </font>
    <font>
      <sz val="10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1" fontId="6" fillId="0" borderId="1" xfId="0" applyNumberFormat="1" applyFont="1" applyFill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right" vertical="center" wrapText="1"/>
    </xf>
    <xf numFmtId="0" fontId="7" fillId="0" borderId="1" xfId="0" applyFont="1" applyBorder="1" applyAlignment="1">
      <alignment horizontal="left" vertical="top" wrapText="1"/>
    </xf>
    <xf numFmtId="1" fontId="7" fillId="0" borderId="1" xfId="0" applyNumberFormat="1" applyFont="1" applyBorder="1" applyAlignment="1">
      <alignment horizontal="center" vertical="top" wrapText="1"/>
    </xf>
    <xf numFmtId="164" fontId="7" fillId="0" borderId="1" xfId="0" applyNumberFormat="1" applyFont="1" applyFill="1" applyBorder="1" applyAlignment="1">
      <alignment horizontal="right" vertical="center" wrapText="1"/>
    </xf>
    <xf numFmtId="0" fontId="8" fillId="0" borderId="1" xfId="0" applyFont="1" applyBorder="1" applyAlignment="1">
      <alignment vertical="center" wrapText="1"/>
    </xf>
    <xf numFmtId="1" fontId="8" fillId="0" borderId="1" xfId="0" applyNumberFormat="1" applyFont="1" applyBorder="1" applyAlignment="1">
      <alignment horizontal="right" vertical="center" wrapText="1"/>
    </xf>
    <xf numFmtId="0" fontId="5" fillId="0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166" fontId="10" fillId="0" borderId="1" xfId="0" applyNumberFormat="1" applyFont="1" applyFill="1" applyBorder="1" applyAlignment="1" applyProtection="1">
      <alignment wrapText="1"/>
      <protection hidden="1"/>
    </xf>
    <xf numFmtId="165" fontId="7" fillId="0" borderId="1" xfId="0" applyNumberFormat="1" applyFont="1" applyFill="1" applyBorder="1" applyAlignment="1">
      <alignment horizontal="center" vertical="center" wrapText="1"/>
    </xf>
    <xf numFmtId="164" fontId="9" fillId="0" borderId="1" xfId="2" applyNumberFormat="1" applyFont="1" applyFill="1" applyBorder="1" applyAlignment="1" applyProtection="1">
      <alignment horizontal="right" vertical="center"/>
      <protection hidden="1"/>
    </xf>
    <xf numFmtId="0" fontId="7" fillId="0" borderId="1" xfId="0" applyFont="1" applyFill="1" applyBorder="1" applyAlignment="1">
      <alignment horizontal="left" vertical="top" wrapText="1"/>
    </xf>
    <xf numFmtId="0" fontId="4" fillId="0" borderId="0" xfId="0" applyFont="1" applyFill="1"/>
    <xf numFmtId="166" fontId="10" fillId="0" borderId="1" xfId="1" applyNumberFormat="1" applyFont="1" applyFill="1" applyBorder="1" applyAlignment="1" applyProtection="1">
      <alignment horizontal="left" vertical="center" wrapText="1"/>
      <protection hidden="1"/>
    </xf>
    <xf numFmtId="166" fontId="10" fillId="0" borderId="1" xfId="3" applyNumberFormat="1" applyFont="1" applyFill="1" applyBorder="1" applyAlignment="1" applyProtection="1">
      <alignment horizontal="left" vertical="center" wrapText="1"/>
      <protection hidden="1"/>
    </xf>
    <xf numFmtId="166" fontId="10" fillId="0" borderId="1" xfId="2" applyNumberFormat="1" applyFont="1" applyFill="1" applyBorder="1" applyAlignment="1" applyProtection="1">
      <alignment horizontal="left" vertical="center" wrapText="1"/>
      <protection hidden="1"/>
    </xf>
    <xf numFmtId="0" fontId="10" fillId="0" borderId="1" xfId="1" applyNumberFormat="1" applyFont="1" applyFill="1" applyBorder="1" applyAlignment="1" applyProtection="1">
      <alignment horizontal="left" vertical="top" wrapText="1"/>
      <protection hidden="1"/>
    </xf>
    <xf numFmtId="164" fontId="7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9" fillId="0" borderId="1" xfId="2" applyNumberFormat="1" applyFont="1" applyFill="1" applyBorder="1" applyAlignment="1" applyProtection="1">
      <alignment vertical="center"/>
      <protection hidden="1"/>
    </xf>
    <xf numFmtId="164" fontId="7" fillId="0" borderId="1" xfId="0" applyNumberFormat="1" applyFont="1" applyFill="1" applyBorder="1" applyAlignment="1">
      <alignment horizontal="right" vertical="top" wrapText="1"/>
    </xf>
    <xf numFmtId="0" fontId="5" fillId="0" borderId="1" xfId="0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1" fontId="10" fillId="0" borderId="1" xfId="1" applyNumberFormat="1" applyFont="1" applyFill="1" applyBorder="1" applyAlignment="1" applyProtection="1">
      <alignment horizontal="right" vertical="center"/>
      <protection hidden="1"/>
    </xf>
    <xf numFmtId="167" fontId="7" fillId="0" borderId="1" xfId="0" applyNumberFormat="1" applyFont="1" applyFill="1" applyBorder="1" applyAlignment="1">
      <alignment horizontal="right" vertical="center" wrapText="1"/>
    </xf>
    <xf numFmtId="164" fontId="4" fillId="0" borderId="0" xfId="0" applyNumberFormat="1" applyFont="1"/>
    <xf numFmtId="4" fontId="7" fillId="0" borderId="1" xfId="0" applyNumberFormat="1" applyFont="1" applyFill="1" applyBorder="1" applyAlignment="1">
      <alignment horizontal="right" vertical="center" wrapText="1"/>
    </xf>
    <xf numFmtId="168" fontId="7" fillId="0" borderId="1" xfId="0" applyNumberFormat="1" applyFont="1" applyFill="1" applyBorder="1" applyAlignment="1">
      <alignment horizontal="right" vertical="center" wrapText="1"/>
    </xf>
    <xf numFmtId="168" fontId="7" fillId="0" borderId="2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</cellXfs>
  <cellStyles count="6">
    <cellStyle name="Обычный" xfId="0" builtinId="0"/>
    <cellStyle name="Обычный 2" xfId="1"/>
    <cellStyle name="Обычный 2 2" xfId="2"/>
    <cellStyle name="Обычный 2 2 2" xfId="4"/>
    <cellStyle name="Обычный 2 3" xfId="3"/>
    <cellStyle name="Обычный 2 3 2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57"/>
  <sheetViews>
    <sheetView tabSelected="1" topLeftCell="A19" workbookViewId="0">
      <selection activeCell="A17" sqref="A17"/>
    </sheetView>
  </sheetViews>
  <sheetFormatPr defaultRowHeight="15"/>
  <cols>
    <col min="1" max="1" width="25.140625" style="1" customWidth="1"/>
    <col min="2" max="2" width="21.140625" style="1" customWidth="1"/>
    <col min="3" max="3" width="13.7109375" style="1" customWidth="1"/>
    <col min="4" max="4" width="14.5703125" style="1" customWidth="1"/>
    <col min="5" max="5" width="12.140625" style="1" customWidth="1"/>
    <col min="6" max="6" width="11.140625" style="1" customWidth="1"/>
    <col min="7" max="7" width="12.28515625" style="1" customWidth="1"/>
    <col min="8" max="16384" width="9.140625" style="1"/>
  </cols>
  <sheetData>
    <row r="2" spans="1:8" ht="58.5" customHeight="1">
      <c r="A2" s="41" t="s">
        <v>98</v>
      </c>
      <c r="B2" s="40"/>
      <c r="C2" s="40"/>
      <c r="D2" s="40"/>
      <c r="E2" s="40"/>
      <c r="F2" s="40"/>
      <c r="G2" s="40"/>
    </row>
    <row r="3" spans="1:8">
      <c r="G3" s="2" t="s">
        <v>38</v>
      </c>
    </row>
    <row r="4" spans="1:8" ht="68.25" customHeight="1">
      <c r="A4" s="3" t="s">
        <v>0</v>
      </c>
      <c r="B4" s="3" t="s">
        <v>1</v>
      </c>
      <c r="C4" s="3" t="s">
        <v>99</v>
      </c>
      <c r="D4" s="3" t="s">
        <v>100</v>
      </c>
      <c r="E4" s="3" t="s">
        <v>101</v>
      </c>
      <c r="F4" s="4" t="s">
        <v>81</v>
      </c>
      <c r="G4" s="4" t="s">
        <v>82</v>
      </c>
    </row>
    <row r="5" spans="1:8" ht="15.75">
      <c r="A5" s="5" t="s">
        <v>2</v>
      </c>
      <c r="B5" s="6"/>
      <c r="C5" s="7">
        <f>C7+C19+C27</f>
        <v>7216</v>
      </c>
      <c r="D5" s="7">
        <f t="shared" ref="D5:E5" si="0">D7+D19+D27</f>
        <v>7390.7999999999993</v>
      </c>
      <c r="E5" s="7">
        <f t="shared" si="0"/>
        <v>4769.7000000000007</v>
      </c>
      <c r="F5" s="7">
        <f>E5/D5*100</f>
        <v>64.535638902419251</v>
      </c>
      <c r="G5" s="7">
        <f>E5/C5*100</f>
        <v>66.098946784922404</v>
      </c>
    </row>
    <row r="6" spans="1:8">
      <c r="A6" s="8" t="s">
        <v>3</v>
      </c>
      <c r="B6" s="9"/>
      <c r="C6" s="10"/>
      <c r="D6" s="10"/>
      <c r="E6" s="10"/>
      <c r="F6" s="7"/>
      <c r="G6" s="7"/>
    </row>
    <row r="7" spans="1:8" ht="25.5">
      <c r="A7" s="11" t="s">
        <v>40</v>
      </c>
      <c r="B7" s="12">
        <v>1E+16</v>
      </c>
      <c r="C7" s="10">
        <f>C8+C11+C13+C16+C17+C10+C18</f>
        <v>5732.3</v>
      </c>
      <c r="D7" s="10">
        <f>D8+D11+D13+D16+D17+D10+D18</f>
        <v>3440.7</v>
      </c>
      <c r="E7" s="10">
        <f>E8+E11+E13+E16+E17+E10+E18</f>
        <v>2266.3000000000002</v>
      </c>
      <c r="F7" s="10">
        <f t="shared" ref="F7:F47" si="1">E7/D7*100</f>
        <v>65.867410701310789</v>
      </c>
      <c r="G7" s="10">
        <f t="shared" ref="G7:G47" si="2">E7/C7*100</f>
        <v>39.535613976937704</v>
      </c>
    </row>
    <row r="8" spans="1:8">
      <c r="A8" s="11" t="s">
        <v>41</v>
      </c>
      <c r="B8" s="12">
        <v>1.01E+16</v>
      </c>
      <c r="C8" s="10">
        <v>291.2</v>
      </c>
      <c r="D8" s="10">
        <v>560.29999999999995</v>
      </c>
      <c r="E8" s="10">
        <v>242.4</v>
      </c>
      <c r="F8" s="10">
        <f t="shared" si="1"/>
        <v>43.262537926111015</v>
      </c>
      <c r="G8" s="10">
        <f t="shared" si="2"/>
        <v>83.241758241758248</v>
      </c>
    </row>
    <row r="9" spans="1:8" ht="25.5">
      <c r="A9" s="11" t="s">
        <v>42</v>
      </c>
      <c r="B9" s="12" t="s">
        <v>43</v>
      </c>
      <c r="C9" s="26">
        <v>291.2</v>
      </c>
      <c r="D9" s="31">
        <v>560.29999999999995</v>
      </c>
      <c r="E9" s="31">
        <v>242.4</v>
      </c>
      <c r="F9" s="10">
        <f t="shared" si="1"/>
        <v>43.262537926111015</v>
      </c>
      <c r="G9" s="10">
        <f t="shared" si="2"/>
        <v>83.241758241758248</v>
      </c>
    </row>
    <row r="10" spans="1:8" ht="51">
      <c r="A10" s="11" t="s">
        <v>83</v>
      </c>
      <c r="B10" s="12">
        <v>1.03E+16</v>
      </c>
      <c r="C10" s="26">
        <v>0</v>
      </c>
      <c r="D10" s="31">
        <v>832.3</v>
      </c>
      <c r="E10" s="31">
        <v>722.1</v>
      </c>
      <c r="F10" s="10">
        <f t="shared" si="1"/>
        <v>86.759581881533109</v>
      </c>
      <c r="G10" s="10">
        <v>0</v>
      </c>
    </row>
    <row r="11" spans="1:8">
      <c r="A11" s="11" t="s">
        <v>44</v>
      </c>
      <c r="B11" s="12">
        <v>1.05E+16</v>
      </c>
      <c r="C11" s="26">
        <v>5063.6000000000004</v>
      </c>
      <c r="D11" s="31">
        <v>692.8</v>
      </c>
      <c r="E11" s="31">
        <v>1050.8</v>
      </c>
      <c r="F11" s="10">
        <f t="shared" si="1"/>
        <v>151.67436489607391</v>
      </c>
      <c r="G11" s="10">
        <f t="shared" si="2"/>
        <v>20.752034125918318</v>
      </c>
    </row>
    <row r="12" spans="1:8" ht="26.25" customHeight="1">
      <c r="A12" s="11" t="s">
        <v>45</v>
      </c>
      <c r="B12" s="12" t="s">
        <v>46</v>
      </c>
      <c r="C12" s="26">
        <v>5063.6000000000004</v>
      </c>
      <c r="D12" s="31">
        <v>692.8</v>
      </c>
      <c r="E12" s="31">
        <v>1050.8</v>
      </c>
      <c r="F12" s="10">
        <f t="shared" si="1"/>
        <v>151.67436489607391</v>
      </c>
      <c r="G12" s="10">
        <f t="shared" si="2"/>
        <v>20.752034125918318</v>
      </c>
    </row>
    <row r="13" spans="1:8">
      <c r="A13" s="11" t="s">
        <v>47</v>
      </c>
      <c r="B13" s="12">
        <v>1.06E+16</v>
      </c>
      <c r="C13" s="26">
        <v>208</v>
      </c>
      <c r="D13" s="37">
        <v>1236</v>
      </c>
      <c r="E13" s="37">
        <v>179.5</v>
      </c>
      <c r="F13" s="10">
        <f t="shared" si="1"/>
        <v>14.522653721682849</v>
      </c>
      <c r="G13" s="10">
        <f t="shared" si="2"/>
        <v>86.298076923076934</v>
      </c>
    </row>
    <row r="14" spans="1:8" ht="25.5">
      <c r="A14" s="11" t="s">
        <v>48</v>
      </c>
      <c r="B14" s="12" t="s">
        <v>49</v>
      </c>
      <c r="C14" s="26">
        <v>-3.1</v>
      </c>
      <c r="D14" s="31">
        <v>206</v>
      </c>
      <c r="E14" s="31">
        <v>7.6</v>
      </c>
      <c r="F14" s="10">
        <f t="shared" si="1"/>
        <v>3.6893203883495143</v>
      </c>
      <c r="G14" s="10">
        <f t="shared" si="2"/>
        <v>-245.16129032258061</v>
      </c>
      <c r="H14" s="36"/>
    </row>
    <row r="15" spans="1:8">
      <c r="A15" s="11" t="s">
        <v>50</v>
      </c>
      <c r="B15" s="12" t="s">
        <v>51</v>
      </c>
      <c r="C15" s="26">
        <v>211.1</v>
      </c>
      <c r="D15" s="37">
        <v>1030</v>
      </c>
      <c r="E15" s="31">
        <v>172</v>
      </c>
      <c r="F15" s="10">
        <f t="shared" si="1"/>
        <v>16.699029126213592</v>
      </c>
      <c r="G15" s="10">
        <f t="shared" si="2"/>
        <v>81.477972524869742</v>
      </c>
    </row>
    <row r="16" spans="1:8">
      <c r="A16" s="11" t="s">
        <v>52</v>
      </c>
      <c r="B16" s="12">
        <v>1.08E+16</v>
      </c>
      <c r="C16" s="26">
        <v>0.9</v>
      </c>
      <c r="D16" s="31">
        <v>0.2</v>
      </c>
      <c r="E16" s="31">
        <v>0.2</v>
      </c>
      <c r="F16" s="10">
        <f t="shared" si="1"/>
        <v>100</v>
      </c>
      <c r="G16" s="10">
        <f t="shared" si="2"/>
        <v>22.222222222222225</v>
      </c>
    </row>
    <row r="17" spans="1:7" ht="25.5">
      <c r="A17" s="11" t="s">
        <v>65</v>
      </c>
      <c r="B17" s="12">
        <v>1.11E+16</v>
      </c>
      <c r="C17" s="38">
        <v>135.80000000000001</v>
      </c>
      <c r="D17" s="31">
        <v>47.8</v>
      </c>
      <c r="E17" s="31"/>
      <c r="F17" s="10">
        <f t="shared" si="1"/>
        <v>0</v>
      </c>
      <c r="G17" s="10">
        <f t="shared" si="2"/>
        <v>0</v>
      </c>
    </row>
    <row r="18" spans="1:7">
      <c r="A18" s="11" t="s">
        <v>84</v>
      </c>
      <c r="B18" s="12" t="s">
        <v>85</v>
      </c>
      <c r="C18" s="39">
        <v>32.799999999999997</v>
      </c>
      <c r="D18" s="31">
        <v>71.3</v>
      </c>
      <c r="E18" s="31">
        <v>71.3</v>
      </c>
      <c r="F18" s="10">
        <f t="shared" si="1"/>
        <v>100</v>
      </c>
      <c r="G18" s="10" t="s">
        <v>115</v>
      </c>
    </row>
    <row r="19" spans="1:7" ht="51">
      <c r="A19" s="11" t="s">
        <v>53</v>
      </c>
      <c r="B19" s="12" t="s">
        <v>66</v>
      </c>
      <c r="C19" s="10">
        <f>C20+C22+C23+C25</f>
        <v>1527.7</v>
      </c>
      <c r="D19" s="10">
        <f>D20+D23+D25+D22</f>
        <v>3950.1</v>
      </c>
      <c r="E19" s="10">
        <f>E20+E23+E25+E22</f>
        <v>2503.4</v>
      </c>
      <c r="F19" s="10">
        <f t="shared" si="1"/>
        <v>63.375610744031796</v>
      </c>
      <c r="G19" s="10">
        <f t="shared" si="2"/>
        <v>163.86725142370884</v>
      </c>
    </row>
    <row r="20" spans="1:7" ht="56.25" customHeight="1">
      <c r="A20" s="11" t="s">
        <v>54</v>
      </c>
      <c r="B20" s="12" t="s">
        <v>67</v>
      </c>
      <c r="C20" s="10">
        <v>0</v>
      </c>
      <c r="D20" s="31">
        <v>41.9</v>
      </c>
      <c r="E20" s="31">
        <v>31.5</v>
      </c>
      <c r="F20" s="10">
        <f t="shared" si="1"/>
        <v>75.178997613365155</v>
      </c>
      <c r="G20" s="10">
        <v>0</v>
      </c>
    </row>
    <row r="21" spans="1:7" ht="51">
      <c r="A21" s="11" t="s">
        <v>55</v>
      </c>
      <c r="B21" s="12" t="s">
        <v>86</v>
      </c>
      <c r="C21" s="10">
        <v>0</v>
      </c>
      <c r="D21" s="31">
        <v>41.9</v>
      </c>
      <c r="E21" s="31">
        <v>31.5</v>
      </c>
      <c r="F21" s="10">
        <f t="shared" si="1"/>
        <v>75.178997613365155</v>
      </c>
      <c r="G21" s="10">
        <v>0</v>
      </c>
    </row>
    <row r="22" spans="1:7" ht="65.25" customHeight="1">
      <c r="A22" s="25" t="s">
        <v>87</v>
      </c>
      <c r="B22" s="34" t="s">
        <v>96</v>
      </c>
      <c r="C22" s="10">
        <v>705.2</v>
      </c>
      <c r="D22" s="10">
        <v>3488</v>
      </c>
      <c r="E22" s="10">
        <v>2283</v>
      </c>
      <c r="F22" s="10">
        <f t="shared" si="1"/>
        <v>65.452981651376149</v>
      </c>
      <c r="G22" s="10" t="s">
        <v>95</v>
      </c>
    </row>
    <row r="23" spans="1:7" ht="58.5" customHeight="1">
      <c r="A23" s="11" t="s">
        <v>56</v>
      </c>
      <c r="B23" s="12" t="s">
        <v>68</v>
      </c>
      <c r="C23" s="26">
        <v>59.4</v>
      </c>
      <c r="D23" s="31">
        <v>105.4</v>
      </c>
      <c r="E23" s="31">
        <v>65.2</v>
      </c>
      <c r="F23" s="10">
        <f t="shared" si="1"/>
        <v>61.85958254269449</v>
      </c>
      <c r="G23" s="10">
        <f t="shared" si="2"/>
        <v>109.76430976430977</v>
      </c>
    </row>
    <row r="24" spans="1:7" ht="84.75" customHeight="1">
      <c r="A24" s="11" t="s">
        <v>57</v>
      </c>
      <c r="B24" s="12" t="s">
        <v>69</v>
      </c>
      <c r="C24" s="26">
        <v>59.4</v>
      </c>
      <c r="D24" s="31">
        <v>105.4</v>
      </c>
      <c r="E24" s="31">
        <v>65.2</v>
      </c>
      <c r="F24" s="10">
        <f t="shared" si="1"/>
        <v>61.85958254269449</v>
      </c>
      <c r="G24" s="10">
        <f t="shared" si="2"/>
        <v>109.76430976430977</v>
      </c>
    </row>
    <row r="25" spans="1:7" ht="25.5">
      <c r="A25" s="11" t="s">
        <v>58</v>
      </c>
      <c r="B25" s="12" t="s">
        <v>70</v>
      </c>
      <c r="C25" s="10">
        <v>763.1</v>
      </c>
      <c r="D25" s="10">
        <v>314.8</v>
      </c>
      <c r="E25" s="31">
        <v>123.7</v>
      </c>
      <c r="F25" s="10">
        <f t="shared" si="1"/>
        <v>39.294790343074972</v>
      </c>
      <c r="G25" s="10">
        <f t="shared" si="2"/>
        <v>16.210195256191849</v>
      </c>
    </row>
    <row r="26" spans="1:7" ht="38.25">
      <c r="A26" s="11" t="s">
        <v>59</v>
      </c>
      <c r="B26" s="12" t="s">
        <v>71</v>
      </c>
      <c r="C26" s="10">
        <v>763.1</v>
      </c>
      <c r="D26" s="10">
        <v>314.8</v>
      </c>
      <c r="E26" s="31">
        <v>123.7</v>
      </c>
      <c r="F26" s="10">
        <f t="shared" si="1"/>
        <v>39.294790343074972</v>
      </c>
      <c r="G26" s="10">
        <f t="shared" si="2"/>
        <v>16.210195256191849</v>
      </c>
    </row>
    <row r="27" spans="1:7">
      <c r="A27" s="11" t="s">
        <v>79</v>
      </c>
      <c r="B27" s="12" t="s">
        <v>80</v>
      </c>
      <c r="C27" s="35">
        <v>-44</v>
      </c>
      <c r="D27" s="10">
        <v>0</v>
      </c>
      <c r="E27" s="10">
        <v>0</v>
      </c>
      <c r="F27" s="10">
        <v>0</v>
      </c>
      <c r="G27" s="10">
        <f t="shared" si="2"/>
        <v>0</v>
      </c>
    </row>
    <row r="28" spans="1:7">
      <c r="A28" s="13" t="s">
        <v>4</v>
      </c>
      <c r="B28" s="30"/>
      <c r="C28" s="7">
        <f>C30+C34+C38+C41+C46+C36+C44</f>
        <v>4274.5</v>
      </c>
      <c r="D28" s="7">
        <f>D30+D34+D38+D41+D46+D36+D44</f>
        <v>9020.6</v>
      </c>
      <c r="E28" s="7">
        <f>E30+E34+E38+E41+E46+E36+E44</f>
        <v>6022.7999999999993</v>
      </c>
      <c r="F28" s="7">
        <f t="shared" si="1"/>
        <v>66.76717734962196</v>
      </c>
      <c r="G28" s="7">
        <f t="shared" si="2"/>
        <v>140.90069013919754</v>
      </c>
    </row>
    <row r="29" spans="1:7">
      <c r="A29" s="16" t="s">
        <v>3</v>
      </c>
      <c r="B29" s="30"/>
      <c r="C29" s="7"/>
      <c r="D29" s="7"/>
      <c r="E29" s="7"/>
      <c r="F29" s="7"/>
      <c r="G29" s="7"/>
    </row>
    <row r="30" spans="1:7" ht="25.5">
      <c r="A30" s="16" t="s">
        <v>5</v>
      </c>
      <c r="B30" s="31" t="s">
        <v>6</v>
      </c>
      <c r="C30" s="28">
        <f>C31+C32+C33</f>
        <v>1635</v>
      </c>
      <c r="D30" s="19">
        <f t="shared" ref="D30:E30" si="3">D31+D32+D33</f>
        <v>2756.2000000000003</v>
      </c>
      <c r="E30" s="19">
        <f t="shared" si="3"/>
        <v>1767.5</v>
      </c>
      <c r="F30" s="10">
        <f t="shared" si="1"/>
        <v>64.12814744938683</v>
      </c>
      <c r="G30" s="10">
        <f t="shared" si="2"/>
        <v>108.10397553516819</v>
      </c>
    </row>
    <row r="31" spans="1:7" ht="54" customHeight="1">
      <c r="A31" s="16" t="s">
        <v>7</v>
      </c>
      <c r="B31" s="32" t="s">
        <v>8</v>
      </c>
      <c r="C31" s="10">
        <v>1633.4</v>
      </c>
      <c r="D31" s="10">
        <v>2745.3</v>
      </c>
      <c r="E31" s="10">
        <v>1764.6</v>
      </c>
      <c r="F31" s="10">
        <f t="shared" si="1"/>
        <v>64.277128182712261</v>
      </c>
      <c r="G31" s="10">
        <f t="shared" si="2"/>
        <v>108.03232521121586</v>
      </c>
    </row>
    <row r="32" spans="1:7" ht="17.25" customHeight="1">
      <c r="A32" s="20" t="s">
        <v>76</v>
      </c>
      <c r="B32" s="31" t="s">
        <v>77</v>
      </c>
      <c r="C32" s="10">
        <v>0</v>
      </c>
      <c r="D32" s="10">
        <v>5</v>
      </c>
      <c r="E32" s="10">
        <v>0</v>
      </c>
      <c r="F32" s="10">
        <f t="shared" si="1"/>
        <v>0</v>
      </c>
      <c r="G32" s="10">
        <v>0</v>
      </c>
    </row>
    <row r="33" spans="1:7" ht="38.25">
      <c r="A33" s="16" t="s">
        <v>9</v>
      </c>
      <c r="B33" s="31" t="s">
        <v>10</v>
      </c>
      <c r="C33" s="10">
        <v>1.6</v>
      </c>
      <c r="D33" s="10">
        <v>5.9</v>
      </c>
      <c r="E33" s="10">
        <v>2.9</v>
      </c>
      <c r="F33" s="10">
        <f t="shared" si="1"/>
        <v>49.152542372881349</v>
      </c>
      <c r="G33" s="10">
        <f t="shared" si="2"/>
        <v>181.24999999999997</v>
      </c>
    </row>
    <row r="34" spans="1:7" ht="15" customHeight="1">
      <c r="A34" s="16" t="s">
        <v>11</v>
      </c>
      <c r="B34" s="31" t="s">
        <v>12</v>
      </c>
      <c r="C34" s="10">
        <f>C35</f>
        <v>59.4</v>
      </c>
      <c r="D34" s="10">
        <f t="shared" ref="D34:E34" si="4">D35</f>
        <v>105.4</v>
      </c>
      <c r="E34" s="10">
        <f t="shared" si="4"/>
        <v>65.2</v>
      </c>
      <c r="F34" s="10">
        <f t="shared" si="1"/>
        <v>61.85958254269449</v>
      </c>
      <c r="G34" s="10">
        <f t="shared" si="2"/>
        <v>109.76430976430977</v>
      </c>
    </row>
    <row r="35" spans="1:7" ht="25.5">
      <c r="A35" s="16" t="s">
        <v>13</v>
      </c>
      <c r="B35" s="31" t="s">
        <v>14</v>
      </c>
      <c r="C35" s="10">
        <v>59.4</v>
      </c>
      <c r="D35" s="10">
        <v>105.4</v>
      </c>
      <c r="E35" s="10">
        <v>65.2</v>
      </c>
      <c r="F35" s="10">
        <f t="shared" si="1"/>
        <v>61.85958254269449</v>
      </c>
      <c r="G35" s="10">
        <f t="shared" si="2"/>
        <v>109.76430976430977</v>
      </c>
    </row>
    <row r="36" spans="1:7" ht="38.25">
      <c r="A36" s="14" t="s">
        <v>108</v>
      </c>
      <c r="B36" s="33" t="s">
        <v>109</v>
      </c>
      <c r="C36" s="10">
        <f>C37</f>
        <v>820</v>
      </c>
      <c r="D36" s="10">
        <f t="shared" ref="D36:E36" si="5">D37</f>
        <v>0</v>
      </c>
      <c r="E36" s="10">
        <f t="shared" si="5"/>
        <v>0</v>
      </c>
      <c r="F36" s="10">
        <v>0</v>
      </c>
      <c r="G36" s="10">
        <f t="shared" si="2"/>
        <v>0</v>
      </c>
    </row>
    <row r="37" spans="1:7" ht="66" customHeight="1">
      <c r="A37" s="14" t="s">
        <v>110</v>
      </c>
      <c r="B37" s="33" t="s">
        <v>111</v>
      </c>
      <c r="C37" s="10">
        <v>820</v>
      </c>
      <c r="D37" s="10">
        <v>0</v>
      </c>
      <c r="E37" s="10">
        <v>0</v>
      </c>
      <c r="F37" s="10">
        <v>0</v>
      </c>
      <c r="G37" s="10">
        <f t="shared" si="2"/>
        <v>0</v>
      </c>
    </row>
    <row r="38" spans="1:7" ht="15.75" customHeight="1">
      <c r="A38" s="16" t="s">
        <v>15</v>
      </c>
      <c r="B38" s="31" t="s">
        <v>16</v>
      </c>
      <c r="C38" s="10">
        <f>C39+C40</f>
        <v>751.7</v>
      </c>
      <c r="D38" s="10">
        <f t="shared" ref="D38:E38" si="6">D39+D40</f>
        <v>3131</v>
      </c>
      <c r="E38" s="10">
        <f t="shared" si="6"/>
        <v>3101</v>
      </c>
      <c r="F38" s="10">
        <f t="shared" si="1"/>
        <v>99.041839667837749</v>
      </c>
      <c r="G38" s="10" t="s">
        <v>112</v>
      </c>
    </row>
    <row r="39" spans="1:7" ht="25.5">
      <c r="A39" s="16" t="s">
        <v>17</v>
      </c>
      <c r="B39" s="31" t="s">
        <v>18</v>
      </c>
      <c r="C39" s="10">
        <v>616.70000000000005</v>
      </c>
      <c r="D39" s="10">
        <v>3115.3</v>
      </c>
      <c r="E39" s="10">
        <v>3085.3</v>
      </c>
      <c r="F39" s="10">
        <f t="shared" si="1"/>
        <v>99.037010881777036</v>
      </c>
      <c r="G39" s="10" t="s">
        <v>113</v>
      </c>
    </row>
    <row r="40" spans="1:7" ht="25.5">
      <c r="A40" s="16" t="s">
        <v>72</v>
      </c>
      <c r="B40" s="31" t="s">
        <v>73</v>
      </c>
      <c r="C40" s="10">
        <v>135</v>
      </c>
      <c r="D40" s="10">
        <v>15.7</v>
      </c>
      <c r="E40" s="10">
        <v>15.7</v>
      </c>
      <c r="F40" s="10">
        <f t="shared" si="1"/>
        <v>100</v>
      </c>
      <c r="G40" s="10">
        <f t="shared" si="2"/>
        <v>11.629629629629628</v>
      </c>
    </row>
    <row r="41" spans="1:7" ht="25.5">
      <c r="A41" s="16" t="s">
        <v>19</v>
      </c>
      <c r="B41" s="31" t="s">
        <v>20</v>
      </c>
      <c r="C41" s="10">
        <f>C43</f>
        <v>427.9</v>
      </c>
      <c r="D41" s="10">
        <f>D43+D42</f>
        <v>1973.6999999999998</v>
      </c>
      <c r="E41" s="10">
        <f>E43+E42</f>
        <v>390.9</v>
      </c>
      <c r="F41" s="10">
        <f t="shared" si="1"/>
        <v>19.805441556467549</v>
      </c>
      <c r="G41" s="10">
        <f t="shared" si="2"/>
        <v>91.353119887824249</v>
      </c>
    </row>
    <row r="42" spans="1:7" ht="15.75" customHeight="1">
      <c r="A42" s="16" t="s">
        <v>97</v>
      </c>
      <c r="B42" s="31" t="s">
        <v>94</v>
      </c>
      <c r="C42" s="10">
        <v>0</v>
      </c>
      <c r="D42" s="10">
        <v>1418.1</v>
      </c>
      <c r="E42" s="10">
        <v>0</v>
      </c>
      <c r="F42" s="10">
        <f t="shared" si="1"/>
        <v>0</v>
      </c>
      <c r="G42" s="10">
        <v>0</v>
      </c>
    </row>
    <row r="43" spans="1:7" ht="18" customHeight="1">
      <c r="A43" s="16" t="s">
        <v>21</v>
      </c>
      <c r="B43" s="31" t="s">
        <v>22</v>
      </c>
      <c r="C43" s="10">
        <v>427.9</v>
      </c>
      <c r="D43" s="10">
        <v>555.6</v>
      </c>
      <c r="E43" s="10">
        <v>390.9</v>
      </c>
      <c r="F43" s="10">
        <f t="shared" si="1"/>
        <v>70.356371490280765</v>
      </c>
      <c r="G43" s="10">
        <f t="shared" si="2"/>
        <v>91.353119887824249</v>
      </c>
    </row>
    <row r="44" spans="1:7" ht="16.5" customHeight="1">
      <c r="A44" s="17" t="s">
        <v>88</v>
      </c>
      <c r="B44" s="31" t="s">
        <v>90</v>
      </c>
      <c r="C44" s="10">
        <v>0</v>
      </c>
      <c r="D44" s="10">
        <f>D45</f>
        <v>6</v>
      </c>
      <c r="E44" s="10">
        <f>E45</f>
        <v>6</v>
      </c>
      <c r="F44" s="10">
        <f t="shared" si="1"/>
        <v>100</v>
      </c>
      <c r="G44" s="10">
        <v>0</v>
      </c>
    </row>
    <row r="45" spans="1:7" ht="39">
      <c r="A45" s="17" t="s">
        <v>89</v>
      </c>
      <c r="B45" s="31" t="s">
        <v>91</v>
      </c>
      <c r="C45" s="10">
        <v>0</v>
      </c>
      <c r="D45" s="10">
        <v>6</v>
      </c>
      <c r="E45" s="10">
        <v>6</v>
      </c>
      <c r="F45" s="10">
        <f t="shared" si="1"/>
        <v>100</v>
      </c>
      <c r="G45" s="10">
        <v>0</v>
      </c>
    </row>
    <row r="46" spans="1:7" ht="16.5" customHeight="1">
      <c r="A46" s="16" t="s">
        <v>78</v>
      </c>
      <c r="B46" s="31" t="s">
        <v>23</v>
      </c>
      <c r="C46" s="10">
        <f>C47</f>
        <v>580.5</v>
      </c>
      <c r="D46" s="10">
        <f t="shared" ref="D46:E46" si="7">D47</f>
        <v>1048.3</v>
      </c>
      <c r="E46" s="10">
        <f t="shared" si="7"/>
        <v>692.2</v>
      </c>
      <c r="F46" s="10">
        <f t="shared" si="1"/>
        <v>66.030716397977685</v>
      </c>
      <c r="G46" s="10">
        <f t="shared" si="2"/>
        <v>119.24203273040483</v>
      </c>
    </row>
    <row r="47" spans="1:7" ht="16.5" customHeight="1">
      <c r="A47" s="16" t="s">
        <v>24</v>
      </c>
      <c r="B47" s="31" t="s">
        <v>25</v>
      </c>
      <c r="C47" s="10">
        <v>580.5</v>
      </c>
      <c r="D47" s="10">
        <v>1048.3</v>
      </c>
      <c r="E47" s="10">
        <v>692.2</v>
      </c>
      <c r="F47" s="10">
        <f t="shared" si="1"/>
        <v>66.030716397977685</v>
      </c>
      <c r="G47" s="10">
        <f t="shared" si="2"/>
        <v>119.24203273040483</v>
      </c>
    </row>
    <row r="48" spans="1:7" ht="38.25">
      <c r="A48" s="13" t="s">
        <v>26</v>
      </c>
      <c r="B48" s="30"/>
      <c r="C48" s="7">
        <f>C5-C28</f>
        <v>2941.5</v>
      </c>
      <c r="D48" s="7">
        <f>D5-D28</f>
        <v>-1629.8000000000011</v>
      </c>
      <c r="E48" s="7">
        <f>E5-E28</f>
        <v>-1253.0999999999985</v>
      </c>
      <c r="F48" s="7"/>
      <c r="G48" s="7"/>
    </row>
    <row r="49" spans="1:7" ht="25.5">
      <c r="A49" s="13" t="s">
        <v>27</v>
      </c>
      <c r="B49" s="30"/>
      <c r="C49" s="7">
        <f t="shared" ref="C49" si="8">C51</f>
        <v>-2941.5</v>
      </c>
      <c r="D49" s="7">
        <f t="shared" ref="D49:E49" si="9">D51</f>
        <v>1629.8000000000002</v>
      </c>
      <c r="E49" s="7">
        <f t="shared" si="9"/>
        <v>1253.1000000000004</v>
      </c>
      <c r="F49" s="7"/>
      <c r="G49" s="7"/>
    </row>
    <row r="50" spans="1:7">
      <c r="A50" s="16" t="s">
        <v>3</v>
      </c>
      <c r="B50" s="31"/>
      <c r="C50" s="10"/>
      <c r="D50" s="10"/>
      <c r="E50" s="10"/>
      <c r="F50" s="10"/>
      <c r="G50" s="10"/>
    </row>
    <row r="51" spans="1:7" ht="38.25">
      <c r="A51" s="16" t="s">
        <v>28</v>
      </c>
      <c r="B51" s="31" t="s">
        <v>29</v>
      </c>
      <c r="C51" s="10">
        <f t="shared" ref="C51" si="10">C52+C53</f>
        <v>-2941.5</v>
      </c>
      <c r="D51" s="10">
        <f t="shared" ref="D51:E51" si="11">D52+D53</f>
        <v>1629.8000000000002</v>
      </c>
      <c r="E51" s="10">
        <f t="shared" si="11"/>
        <v>1253.1000000000004</v>
      </c>
      <c r="F51" s="10"/>
      <c r="G51" s="10"/>
    </row>
    <row r="52" spans="1:7" ht="25.5">
      <c r="A52" s="16" t="s">
        <v>30</v>
      </c>
      <c r="B52" s="31" t="s">
        <v>31</v>
      </c>
      <c r="C52" s="29">
        <v>-7476.6</v>
      </c>
      <c r="D52" s="10">
        <v>-7390.8</v>
      </c>
      <c r="E52" s="10">
        <v>-5234.8999999999996</v>
      </c>
      <c r="F52" s="10"/>
      <c r="G52" s="10"/>
    </row>
    <row r="53" spans="1:7" ht="38.25">
      <c r="A53" s="16" t="s">
        <v>32</v>
      </c>
      <c r="B53" s="31" t="s">
        <v>33</v>
      </c>
      <c r="C53" s="29">
        <v>4535.1000000000004</v>
      </c>
      <c r="D53" s="10">
        <v>9020.6</v>
      </c>
      <c r="E53" s="10">
        <v>6488</v>
      </c>
      <c r="F53" s="10"/>
      <c r="G53" s="10"/>
    </row>
    <row r="57" spans="1:7">
      <c r="A57" s="40" t="s">
        <v>39</v>
      </c>
      <c r="B57" s="40"/>
      <c r="C57" s="40"/>
      <c r="D57" s="40"/>
      <c r="E57" s="40"/>
      <c r="F57" s="40"/>
      <c r="G57" s="40"/>
    </row>
  </sheetData>
  <mergeCells count="2">
    <mergeCell ref="A57:G57"/>
    <mergeCell ref="A2:G2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0"/>
  <sheetViews>
    <sheetView workbookViewId="0">
      <selection activeCell="D16" sqref="D16"/>
    </sheetView>
  </sheetViews>
  <sheetFormatPr defaultRowHeight="15"/>
  <cols>
    <col min="1" max="1" width="27.85546875" style="1" customWidth="1"/>
    <col min="2" max="2" width="15.7109375" style="1" customWidth="1"/>
    <col min="3" max="3" width="10.42578125" style="1" customWidth="1"/>
    <col min="4" max="4" width="14.140625" style="1" customWidth="1"/>
    <col min="5" max="5" width="12.85546875" style="1" customWidth="1"/>
    <col min="6" max="6" width="11.7109375" style="1" customWidth="1"/>
    <col min="7" max="7" width="13.5703125" style="1" customWidth="1"/>
    <col min="8" max="16384" width="9.140625" style="1"/>
  </cols>
  <sheetData>
    <row r="2" spans="1:7" ht="99" customHeight="1">
      <c r="A2" s="41" t="s">
        <v>102</v>
      </c>
      <c r="B2" s="40"/>
      <c r="C2" s="40"/>
      <c r="D2" s="40"/>
      <c r="E2" s="40"/>
      <c r="F2" s="40"/>
      <c r="G2" s="40"/>
    </row>
    <row r="3" spans="1:7">
      <c r="G3" s="2"/>
    </row>
    <row r="4" spans="1:7" ht="67.5" customHeight="1">
      <c r="A4" s="3" t="s">
        <v>34</v>
      </c>
      <c r="B4" s="4" t="s">
        <v>35</v>
      </c>
      <c r="C4" s="3" t="s">
        <v>103</v>
      </c>
      <c r="D4" s="3" t="s">
        <v>100</v>
      </c>
      <c r="E4" s="3" t="s">
        <v>101</v>
      </c>
      <c r="F4" s="4" t="s">
        <v>92</v>
      </c>
      <c r="G4" s="4" t="s">
        <v>82</v>
      </c>
    </row>
    <row r="5" spans="1:7" ht="44.25" customHeight="1">
      <c r="A5" s="16" t="s">
        <v>36</v>
      </c>
      <c r="B5" s="18">
        <v>3</v>
      </c>
      <c r="C5" s="18">
        <v>991</v>
      </c>
      <c r="D5" s="18">
        <v>1716.5</v>
      </c>
      <c r="E5" s="18">
        <v>1048.5999999999999</v>
      </c>
      <c r="F5" s="18">
        <f>E5/D5*100</f>
        <v>61.089426157879402</v>
      </c>
      <c r="G5" s="18">
        <f>E5/C5*100</f>
        <v>105.81231079717458</v>
      </c>
    </row>
    <row r="6" spans="1:7" ht="42.75" customHeight="1">
      <c r="A6" s="14" t="s">
        <v>37</v>
      </c>
      <c r="B6" s="18">
        <v>1.5</v>
      </c>
      <c r="C6" s="18">
        <v>441.6</v>
      </c>
      <c r="D6" s="18">
        <v>817.2</v>
      </c>
      <c r="E6" s="18">
        <v>512.70000000000005</v>
      </c>
      <c r="F6" s="18">
        <f>E6/D6*100</f>
        <v>62.738619676945675</v>
      </c>
      <c r="G6" s="18">
        <f>E6/C6*100</f>
        <v>116.10054347826086</v>
      </c>
    </row>
    <row r="10" spans="1:7">
      <c r="A10" s="40" t="s">
        <v>62</v>
      </c>
      <c r="B10" s="40"/>
      <c r="C10" s="40"/>
      <c r="D10" s="40"/>
      <c r="E10" s="40"/>
      <c r="F10" s="40"/>
      <c r="G10" s="40"/>
    </row>
  </sheetData>
  <mergeCells count="2">
    <mergeCell ref="A2:G2"/>
    <mergeCell ref="A10:G10"/>
  </mergeCells>
  <pageMargins left="0.7" right="0.7" top="0.75" bottom="0.75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F12"/>
  <sheetViews>
    <sheetView workbookViewId="0">
      <selection activeCell="A2" sqref="A2:F12"/>
    </sheetView>
  </sheetViews>
  <sheetFormatPr defaultRowHeight="15"/>
  <cols>
    <col min="1" max="1" width="37.85546875" style="1" customWidth="1"/>
    <col min="2" max="2" width="14.28515625" style="1" customWidth="1"/>
    <col min="3" max="3" width="17.42578125" style="1" customWidth="1"/>
    <col min="4" max="4" width="14.5703125" style="1" customWidth="1"/>
    <col min="5" max="5" width="11.85546875" style="1" customWidth="1"/>
    <col min="6" max="6" width="13.7109375" style="1" customWidth="1"/>
    <col min="7" max="16384" width="9.140625" style="1"/>
  </cols>
  <sheetData>
    <row r="2" spans="1:6" ht="96" customHeight="1">
      <c r="A2" s="41" t="s">
        <v>104</v>
      </c>
      <c r="B2" s="40"/>
      <c r="C2" s="40"/>
      <c r="D2" s="40"/>
      <c r="E2" s="40"/>
      <c r="F2" s="40"/>
    </row>
    <row r="3" spans="1:6">
      <c r="B3" s="21"/>
      <c r="F3" s="2"/>
    </row>
    <row r="4" spans="1:6" ht="66.75" customHeight="1">
      <c r="A4" s="3" t="s">
        <v>60</v>
      </c>
      <c r="B4" s="3" t="s">
        <v>105</v>
      </c>
      <c r="C4" s="3" t="s">
        <v>106</v>
      </c>
      <c r="D4" s="3" t="s">
        <v>107</v>
      </c>
      <c r="E4" s="4" t="s">
        <v>92</v>
      </c>
      <c r="F4" s="4" t="s">
        <v>93</v>
      </c>
    </row>
    <row r="5" spans="1:6" ht="74.25" customHeight="1">
      <c r="A5" s="22" t="s">
        <v>74</v>
      </c>
      <c r="B5" s="26">
        <v>0</v>
      </c>
      <c r="C5" s="26">
        <v>2</v>
      </c>
      <c r="D5" s="26">
        <v>0</v>
      </c>
      <c r="E5" s="26">
        <f t="shared" ref="E5:E8" si="0">D5/C5*100</f>
        <v>0</v>
      </c>
      <c r="F5" s="26">
        <v>0</v>
      </c>
    </row>
    <row r="6" spans="1:6" ht="70.5" customHeight="1">
      <c r="A6" s="23" t="s">
        <v>64</v>
      </c>
      <c r="B6" s="26">
        <v>427.9</v>
      </c>
      <c r="C6" s="26">
        <v>555.6</v>
      </c>
      <c r="D6" s="26">
        <v>390.9</v>
      </c>
      <c r="E6" s="10">
        <f>D6/C6*100</f>
        <v>70.356371490280765</v>
      </c>
      <c r="F6" s="10">
        <f>D6/B6*100</f>
        <v>91.353119887824249</v>
      </c>
    </row>
    <row r="7" spans="1:6" ht="67.5" customHeight="1">
      <c r="A7" s="24" t="s">
        <v>75</v>
      </c>
      <c r="B7" s="26">
        <v>616.70000000000005</v>
      </c>
      <c r="C7" s="26">
        <v>3115.3</v>
      </c>
      <c r="D7" s="26">
        <v>3085.3</v>
      </c>
      <c r="E7" s="10">
        <f t="shared" si="0"/>
        <v>99.037010881777036</v>
      </c>
      <c r="F7" s="10" t="s">
        <v>113</v>
      </c>
    </row>
    <row r="8" spans="1:6" ht="21" customHeight="1">
      <c r="A8" s="15" t="s">
        <v>61</v>
      </c>
      <c r="B8" s="27">
        <f t="shared" ref="B8" si="1">B6+B7+B5</f>
        <v>1044.5999999999999</v>
      </c>
      <c r="C8" s="27">
        <f t="shared" ref="C8:D8" si="2">C6+C7+C5</f>
        <v>3672.9</v>
      </c>
      <c r="D8" s="27">
        <f t="shared" si="2"/>
        <v>3476.2000000000003</v>
      </c>
      <c r="E8" s="27">
        <f t="shared" si="0"/>
        <v>94.644558795502192</v>
      </c>
      <c r="F8" s="7" t="s">
        <v>114</v>
      </c>
    </row>
    <row r="12" spans="1:6">
      <c r="A12" s="40" t="s">
        <v>63</v>
      </c>
      <c r="B12" s="40"/>
      <c r="C12" s="40"/>
      <c r="D12" s="40"/>
      <c r="E12" s="40"/>
      <c r="F12" s="40"/>
    </row>
  </sheetData>
  <mergeCells count="2">
    <mergeCell ref="A2:F2"/>
    <mergeCell ref="A12:F12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1</vt:lpstr>
      <vt:lpstr>таблица 2</vt:lpstr>
      <vt:lpstr>таблица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2022-10-31T12:48:59Z</cp:lastPrinted>
  <dcterms:created xsi:type="dcterms:W3CDTF">2017-04-17T10:25:39Z</dcterms:created>
  <dcterms:modified xsi:type="dcterms:W3CDTF">2022-10-31T12:50:55Z</dcterms:modified>
</cp:coreProperties>
</file>