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75" yWindow="-75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E19" i="1"/>
  <c r="D19"/>
  <c r="D5" s="1"/>
  <c r="E5"/>
  <c r="E8" i="3" l="1"/>
  <c r="E7"/>
  <c r="E5"/>
  <c r="F8"/>
  <c r="F7"/>
  <c r="G30" i="1"/>
  <c r="G32"/>
  <c r="G33"/>
  <c r="G34"/>
  <c r="G36"/>
  <c r="G38"/>
  <c r="G39"/>
  <c r="G40"/>
  <c r="G41"/>
  <c r="F30"/>
  <c r="F31"/>
  <c r="F32"/>
  <c r="F33"/>
  <c r="F34"/>
  <c r="F35"/>
  <c r="F36"/>
  <c r="F37"/>
  <c r="F38"/>
  <c r="F39"/>
  <c r="F40"/>
  <c r="F41"/>
  <c r="E40"/>
  <c r="D40"/>
  <c r="E38"/>
  <c r="D38"/>
  <c r="E35"/>
  <c r="D35"/>
  <c r="E33"/>
  <c r="D33"/>
  <c r="E29"/>
  <c r="D29"/>
  <c r="C45"/>
  <c r="C43"/>
  <c r="C42"/>
  <c r="C27"/>
  <c r="C5"/>
  <c r="B8" i="3"/>
  <c r="G8" i="1"/>
  <c r="G9"/>
  <c r="G12"/>
  <c r="G13"/>
  <c r="G14"/>
  <c r="G15"/>
  <c r="G16"/>
  <c r="G19"/>
  <c r="G22"/>
  <c r="G23"/>
  <c r="G24"/>
  <c r="G25"/>
  <c r="F8"/>
  <c r="F9"/>
  <c r="F12"/>
  <c r="F13"/>
  <c r="F14"/>
  <c r="F15"/>
  <c r="F16"/>
  <c r="F17"/>
  <c r="F19"/>
  <c r="F22"/>
  <c r="F23"/>
  <c r="F24"/>
  <c r="F25"/>
  <c r="C8" i="3"/>
  <c r="D8"/>
  <c r="D27" i="1" l="1"/>
  <c r="F7" l="1"/>
  <c r="F6" i="3"/>
  <c r="E6"/>
  <c r="G29" i="1"/>
  <c r="F29"/>
  <c r="F5" l="1"/>
  <c r="G6" i="2" l="1"/>
  <c r="D45" i="1" l="1"/>
  <c r="D43" s="1"/>
  <c r="E45"/>
  <c r="E43" s="1"/>
  <c r="D42"/>
  <c r="E27"/>
  <c r="E42" s="1"/>
  <c r="G5" i="2"/>
  <c r="F6"/>
  <c r="F5"/>
  <c r="G27" i="1" l="1"/>
  <c r="F27"/>
</calcChain>
</file>

<file path=xl/sharedStrings.xml><?xml version="1.0" encoding="utf-8"?>
<sst xmlns="http://schemas.openxmlformats.org/spreadsheetml/2006/main" count="115" uniqueCount="101">
  <si>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</si>
  <si>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</si>
  <si>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</si>
  <si>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</si>
  <si>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</si>
  <si>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</si>
  <si>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</si>
  <si>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</si>
  <si>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</si>
  <si>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</si>
  <si>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</si>
  <si>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</si>
  <si>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</si>
  <si>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</si>
  <si>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</si>
  <si>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</si>
  <si>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</si>
  <si>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</si>
  <si>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</si>
  <si>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</si>
  <si>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</si>
  <si>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</si>
  <si>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</si>
  <si>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</si>
  <si>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</si>
  <si>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</si>
  <si>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</si>
  <si>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</si>
  <si>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</si>
  <si>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</si>
  <si>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</si>
  <si>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</si>
  <si>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</si>
  <si>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</si>
  <si>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</si>
  <si>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</si>
  <si>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</si>
  <si>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</si>
  <si>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</si>
  <si>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</si>
  <si>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</si>
  <si>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</si>
  <si>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</si>
  <si>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</si>
  <si>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</si>
  <si>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</si>
  <si>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</si>
  <si>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</si>
  <si>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</si>
  <si>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</si>
  <si>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</si>
  <si>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</si>
  <si>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</si>
  <si>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</si>
  <si>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</si>
  <si>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</si>
  <si>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</si>
  <si>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</si>
  <si>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</si>
  <si>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</si>
  <si>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</si>
  <si>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</si>
  <si>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</si>
  <si>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</si>
  <si>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</si>
  <si>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</si>
  <si>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</si>
  <si>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</si>
  <si>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</si>
  <si>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</si>
  <si>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</si>
  <si>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</si>
  <si>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</si>
  <si>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Другие вопросы в области экономики</t>
  </si>
  <si>
    <t>00 0412 0000000000 000</t>
  </si>
  <si>
    <t>Исполнено на 1 апреля 2020 г. (тыс.руб)</t>
  </si>
  <si>
    <t>Исполнено  на       1 апреля 2020 г. (тыс.руб)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</si>
  <si>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</si>
  <si>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</si>
  <si>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</si>
  <si>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</si>
  <si>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</si>
  <si>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2021 года     
</t>
  </si>
  <si>
    <t>Исполнено  на       1 апреля 2021 г. (тыс.руб)</t>
  </si>
  <si>
    <t>Утвержденные бюджетные назначения на           1 апреля 2021 г. (тыс.руб)</t>
  </si>
  <si>
    <t>% исполнения плана 2021 года</t>
  </si>
  <si>
    <t>% исполнения 2021 года к 2020  году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</si>
  <si>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апреля 2021 года      
</t>
  </si>
  <si>
    <t>Исполнено на 1 апреля 2021 г. (тыс.руб)</t>
  </si>
  <si>
    <t>% исполнения плана                       2021 года</t>
  </si>
  <si>
    <t>% исполнения 2021 года к 2020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</si>
  <si>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апреля 2021 г.
</t>
  </si>
  <si>
    <t>св. 3,6 раза</t>
  </si>
  <si>
    <t>Возврат прочих остатков</t>
  </si>
  <si>
    <t>21960000100000150</t>
  </si>
  <si>
    <t>-</t>
  </si>
  <si>
    <t>20216001100001150</t>
  </si>
  <si>
    <t>св. 7,1 раза</t>
  </si>
  <si>
    <t>св. 9,3 раза</t>
  </si>
  <si>
    <t>св. 3,7 раза</t>
  </si>
  <si>
    <t>св. 17,7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</si>
</sst>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3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6" fontId="8" fillId="0" borderId="1" xfId="1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67" fontId="10" fillId="0" borderId="0" xfId="2" applyNumberFormat="1" applyFont="1" applyFill="1" applyBorder="1" applyAlignment="1" applyProtection="1">
      <alignment horizontal="right" vertical="center"/>
      <protection hidden="1"/>
    </xf>
    <xf numFmtId="164" fontId="1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7" fontId="10" fillId="0" borderId="1" xfId="2" applyNumberFormat="1" applyFont="1" applyFill="1" applyBorder="1" applyAlignment="1" applyProtection="1">
      <alignment horizontal="right" vertical="center"/>
      <protection hidden="1"/>
    </xf>
    <xf numFmtId="164" fontId="1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8" fontId="1" fillId="0" borderId="1" xfId="0" applyNumberFormat="1" applyFont="1" applyFill="1" applyBorder="1" applyAlignment="1">
      <alignment horizontal="right" vertical="center" wrapText="1"/>
    </xf>
    <xf numFmtId="168" fontId="2" fillId="0" borderId="2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8" fontId="2" fillId="0" borderId="1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168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1"/>
  <sheetViews>
    <sheetView workbookViewId="0">
      <selection activeCell="A22" sqref="A22"/>
    </sheetView>
  </sheetViews>
  <sheetFormatPr defaultRowHeight="15"/>
  <cols>
    <col min="1" max="1" width="25.140625" style="5" customWidth="1"/>
    <col min="2" max="2" width="21.140625" style="5" customWidth="1"/>
    <col min="3" max="3" width="12.5703125" style="5" customWidth="1"/>
    <col min="4" max="4" width="14.5703125" style="5" customWidth="1"/>
    <col min="5" max="5" width="12.140625" style="5" customWidth="1"/>
    <col min="6" max="6" width="11.140625" style="5" customWidth="1"/>
    <col min="7" max="7" width="12.28515625" style="5" customWidth="1"/>
    <col min="8" max="16384" width="9.140625" style="5"/>
  </cols>
  <sheetData>
    <row r="2" spans="1:7" ht="58.5" customHeight="1">
      <c r="A2" s="56" t="s">
        <v>87</v>
      </c>
      <c r="B2" s="55"/>
      <c r="C2" s="55"/>
      <c r="D2" s="55"/>
      <c r="E2" s="55"/>
      <c r="F2" s="55"/>
      <c r="G2" s="55"/>
    </row>
    <row r="3" spans="1:7">
      <c r="G3" s="6" t="s">
        <v>38</v>
      </c>
    </row>
    <row r="4" spans="1:7" ht="68.25" customHeight="1">
      <c r="A4" s="4" t="s">
        <v>0</v>
      </c>
      <c r="B4" s="4" t="s">
        <v>1</v>
      </c>
      <c r="C4" s="1" t="s">
        <v>75</v>
      </c>
      <c r="D4" s="1" t="s">
        <v>84</v>
      </c>
      <c r="E4" s="1" t="s">
        <v>88</v>
      </c>
      <c r="F4" s="13" t="s">
        <v>89</v>
      </c>
      <c r="G4" s="13" t="s">
        <v>90</v>
      </c>
    </row>
    <row r="5" spans="1:7" ht="15.75" customHeight="1">
      <c r="A5" s="21" t="s">
        <v>2</v>
      </c>
      <c r="B5" s="22"/>
      <c r="C5" s="38">
        <f t="shared" ref="C5" si="0">C7+C19</f>
        <v>645.29999999999995</v>
      </c>
      <c r="D5" s="46">
        <f>D7+D19+D26</f>
        <v>3994.1</v>
      </c>
      <c r="E5" s="46">
        <f>E7+E19+E26</f>
        <v>4558.1000000000004</v>
      </c>
      <c r="F5" s="38">
        <f>E5/D5*100</f>
        <v>114.12082822162691</v>
      </c>
      <c r="G5" s="38" t="s">
        <v>97</v>
      </c>
    </row>
    <row r="6" spans="1:7" ht="15" customHeight="1">
      <c r="A6" s="14" t="s">
        <v>3</v>
      </c>
      <c r="B6" s="19"/>
      <c r="C6" s="40"/>
      <c r="D6" s="47"/>
      <c r="E6" s="47"/>
      <c r="F6" s="38"/>
      <c r="G6" s="38"/>
    </row>
    <row r="7" spans="1:7" ht="25.5" customHeight="1">
      <c r="A7" s="8" t="s">
        <v>40</v>
      </c>
      <c r="B7" s="15">
        <v>1E+16</v>
      </c>
      <c r="C7" s="36">
        <v>479.2</v>
      </c>
      <c r="D7" s="48">
        <v>3056.6</v>
      </c>
      <c r="E7" s="53">
        <v>4449.6000000000004</v>
      </c>
      <c r="F7" s="39">
        <f t="shared" ref="F7:F25" si="1">E7/D7*100</f>
        <v>145.57351305371984</v>
      </c>
      <c r="G7" s="39" t="s">
        <v>98</v>
      </c>
    </row>
    <row r="8" spans="1:7" ht="16.5" customHeight="1">
      <c r="A8" s="8" t="s">
        <v>41</v>
      </c>
      <c r="B8" s="15">
        <v>1.01E+16</v>
      </c>
      <c r="C8" s="36">
        <v>81.3</v>
      </c>
      <c r="D8" s="49">
        <v>545.6</v>
      </c>
      <c r="E8" s="49">
        <v>111.1</v>
      </c>
      <c r="F8" s="39">
        <f t="shared" si="1"/>
        <v>20.362903225806448</v>
      </c>
      <c r="G8" s="39">
        <f t="shared" ref="G8:G25" si="2">E8/C8*100</f>
        <v>136.65436654366542</v>
      </c>
    </row>
    <row r="9" spans="1:7" ht="25.5">
      <c r="A9" s="8" t="s">
        <v>42</v>
      </c>
      <c r="B9" s="16" t="s">
        <v>43</v>
      </c>
      <c r="C9" s="36">
        <v>81.3</v>
      </c>
      <c r="D9" s="49">
        <v>545.6</v>
      </c>
      <c r="E9" s="49">
        <v>111.1</v>
      </c>
      <c r="F9" s="39">
        <f t="shared" si="1"/>
        <v>20.362903225806448</v>
      </c>
      <c r="G9" s="39">
        <f t="shared" si="2"/>
        <v>136.65436654366542</v>
      </c>
    </row>
    <row r="10" spans="1:7">
      <c r="A10" s="8" t="s">
        <v>44</v>
      </c>
      <c r="B10" s="15">
        <v>1.05E+16</v>
      </c>
      <c r="C10" s="36">
        <v>227.6</v>
      </c>
      <c r="D10" s="52">
        <v>1093</v>
      </c>
      <c r="E10" s="49">
        <v>4039.8</v>
      </c>
      <c r="F10" s="39" t="s">
        <v>99</v>
      </c>
      <c r="G10" s="39" t="s">
        <v>100</v>
      </c>
    </row>
    <row r="11" spans="1:7" ht="25.5">
      <c r="A11" s="8" t="s">
        <v>45</v>
      </c>
      <c r="B11" s="16" t="s">
        <v>46</v>
      </c>
      <c r="C11" s="36">
        <v>227.6</v>
      </c>
      <c r="D11" s="52">
        <v>1093</v>
      </c>
      <c r="E11" s="49">
        <v>4039.8</v>
      </c>
      <c r="F11" s="39" t="s">
        <v>99</v>
      </c>
      <c r="G11" s="39" t="s">
        <v>100</v>
      </c>
    </row>
    <row r="12" spans="1:7">
      <c r="A12" s="8" t="s">
        <v>47</v>
      </c>
      <c r="B12" s="15">
        <v>1.06E+16</v>
      </c>
      <c r="C12" s="36">
        <v>170.3</v>
      </c>
      <c r="D12" s="48">
        <v>1369.9</v>
      </c>
      <c r="E12" s="53">
        <v>298.7</v>
      </c>
      <c r="F12" s="39">
        <f t="shared" si="1"/>
        <v>21.804511278195488</v>
      </c>
      <c r="G12" s="39">
        <f t="shared" si="2"/>
        <v>175.39635936582499</v>
      </c>
    </row>
    <row r="13" spans="1:7" ht="25.5">
      <c r="A13" s="8" t="s">
        <v>48</v>
      </c>
      <c r="B13" s="16" t="s">
        <v>49</v>
      </c>
      <c r="C13" s="36">
        <v>9.5</v>
      </c>
      <c r="D13" s="52">
        <v>339</v>
      </c>
      <c r="E13" s="49">
        <v>12.2</v>
      </c>
      <c r="F13" s="39">
        <f t="shared" si="1"/>
        <v>3.5988200589970503</v>
      </c>
      <c r="G13" s="39">
        <f t="shared" si="2"/>
        <v>128.42105263157896</v>
      </c>
    </row>
    <row r="14" spans="1:7">
      <c r="A14" s="8" t="s">
        <v>50</v>
      </c>
      <c r="B14" s="16" t="s">
        <v>51</v>
      </c>
      <c r="C14" s="36">
        <v>160.80000000000001</v>
      </c>
      <c r="D14" s="48">
        <v>1030.9000000000001</v>
      </c>
      <c r="E14" s="49">
        <v>286.5</v>
      </c>
      <c r="F14" s="39">
        <f t="shared" si="1"/>
        <v>27.791250363759818</v>
      </c>
      <c r="G14" s="39">
        <f t="shared" si="2"/>
        <v>178.17164179104478</v>
      </c>
    </row>
    <row r="15" spans="1:7">
      <c r="A15" s="8" t="s">
        <v>52</v>
      </c>
      <c r="B15" s="15">
        <v>1.08E+16</v>
      </c>
      <c r="C15" s="36">
        <v>0.1</v>
      </c>
      <c r="D15" s="49">
        <v>0.1</v>
      </c>
      <c r="E15" s="49">
        <v>0.1</v>
      </c>
      <c r="F15" s="39">
        <f t="shared" si="1"/>
        <v>100</v>
      </c>
      <c r="G15" s="39">
        <f t="shared" si="2"/>
        <v>100</v>
      </c>
    </row>
    <row r="16" spans="1:7" ht="25.5" hidden="1">
      <c r="A16" s="8" t="s">
        <v>65</v>
      </c>
      <c r="B16" s="15">
        <v>1.11E+16</v>
      </c>
      <c r="C16" s="29"/>
      <c r="D16" s="49"/>
      <c r="E16" s="49"/>
      <c r="F16" s="39" t="e">
        <f t="shared" si="1"/>
        <v>#DIV/0!</v>
      </c>
      <c r="G16" s="39" t="e">
        <f t="shared" si="2"/>
        <v>#DIV/0!</v>
      </c>
    </row>
    <row r="17" spans="1:7" ht="25.5">
      <c r="A17" s="8" t="s">
        <v>65</v>
      </c>
      <c r="B17" s="15">
        <v>1.11E+16</v>
      </c>
      <c r="C17" s="36">
        <v>0</v>
      </c>
      <c r="D17" s="52">
        <v>48</v>
      </c>
      <c r="E17" s="49"/>
      <c r="F17" s="39">
        <f t="shared" si="1"/>
        <v>0</v>
      </c>
      <c r="G17" s="39">
        <v>0</v>
      </c>
    </row>
    <row r="18" spans="1:7">
      <c r="A18" s="18" t="s">
        <v>72</v>
      </c>
      <c r="B18" s="20">
        <v>1.1705E+17</v>
      </c>
      <c r="C18" s="39">
        <v>0</v>
      </c>
      <c r="D18" s="50"/>
      <c r="E18" s="50"/>
      <c r="F18" s="39">
        <v>0</v>
      </c>
      <c r="G18" s="39">
        <v>0</v>
      </c>
    </row>
    <row r="19" spans="1:7" ht="53.25" customHeight="1">
      <c r="A19" s="8" t="s">
        <v>53</v>
      </c>
      <c r="B19" s="16" t="s">
        <v>66</v>
      </c>
      <c r="C19" s="36">
        <v>166.10000000000002</v>
      </c>
      <c r="D19" s="49">
        <f>D20+D22+D24</f>
        <v>981.5</v>
      </c>
      <c r="E19" s="49">
        <f>E20+E22+E24</f>
        <v>152.5</v>
      </c>
      <c r="F19" s="39">
        <f t="shared" si="1"/>
        <v>15.537442689760569</v>
      </c>
      <c r="G19" s="39">
        <f t="shared" si="2"/>
        <v>91.812161348585178</v>
      </c>
    </row>
    <row r="20" spans="1:7" ht="51">
      <c r="A20" s="8" t="s">
        <v>54</v>
      </c>
      <c r="B20" s="16" t="s">
        <v>67</v>
      </c>
      <c r="C20" s="36">
        <v>0</v>
      </c>
      <c r="D20" s="49"/>
      <c r="E20" s="49"/>
      <c r="F20" s="39" t="s">
        <v>95</v>
      </c>
      <c r="G20" s="39" t="s">
        <v>95</v>
      </c>
    </row>
    <row r="21" spans="1:7" ht="51">
      <c r="A21" s="8" t="s">
        <v>55</v>
      </c>
      <c r="B21" s="54" t="s">
        <v>96</v>
      </c>
      <c r="C21" s="36">
        <v>0</v>
      </c>
      <c r="D21" s="49"/>
      <c r="E21" s="49"/>
      <c r="F21" s="39" t="s">
        <v>95</v>
      </c>
      <c r="G21" s="39" t="s">
        <v>95</v>
      </c>
    </row>
    <row r="22" spans="1:7" ht="51">
      <c r="A22" s="8" t="s">
        <v>56</v>
      </c>
      <c r="B22" s="16" t="s">
        <v>68</v>
      </c>
      <c r="C22" s="36">
        <v>20.3</v>
      </c>
      <c r="D22" s="49">
        <v>93.7</v>
      </c>
      <c r="E22" s="49">
        <v>15.6</v>
      </c>
      <c r="F22" s="39">
        <f t="shared" si="1"/>
        <v>16.648879402347919</v>
      </c>
      <c r="G22" s="39">
        <f t="shared" si="2"/>
        <v>76.847290640394078</v>
      </c>
    </row>
    <row r="23" spans="1:7" ht="76.5">
      <c r="A23" s="8" t="s">
        <v>57</v>
      </c>
      <c r="B23" s="16" t="s">
        <v>69</v>
      </c>
      <c r="C23" s="36">
        <v>20.3</v>
      </c>
      <c r="D23" s="49">
        <v>93.7</v>
      </c>
      <c r="E23" s="49">
        <v>15.6</v>
      </c>
      <c r="F23" s="39">
        <f t="shared" si="1"/>
        <v>16.648879402347919</v>
      </c>
      <c r="G23" s="39">
        <f t="shared" si="2"/>
        <v>76.847290640394078</v>
      </c>
    </row>
    <row r="24" spans="1:7" ht="25.5">
      <c r="A24" s="8" t="s">
        <v>58</v>
      </c>
      <c r="B24" s="16" t="s">
        <v>70</v>
      </c>
      <c r="C24" s="36">
        <v>145.80000000000001</v>
      </c>
      <c r="D24" s="49">
        <v>887.8</v>
      </c>
      <c r="E24" s="49">
        <v>136.9</v>
      </c>
      <c r="F24" s="39">
        <f t="shared" si="1"/>
        <v>15.420139671097097</v>
      </c>
      <c r="G24" s="39">
        <f t="shared" si="2"/>
        <v>93.895747599451298</v>
      </c>
    </row>
    <row r="25" spans="1:7" ht="38.25">
      <c r="A25" s="8" t="s">
        <v>59</v>
      </c>
      <c r="B25" s="16" t="s">
        <v>71</v>
      </c>
      <c r="C25" s="36">
        <v>145.80000000000001</v>
      </c>
      <c r="D25" s="49">
        <v>887.8</v>
      </c>
      <c r="E25" s="49">
        <v>136.9</v>
      </c>
      <c r="F25" s="39">
        <f t="shared" si="1"/>
        <v>15.420139671097097</v>
      </c>
      <c r="G25" s="39">
        <f t="shared" si="2"/>
        <v>93.895747599451298</v>
      </c>
    </row>
    <row r="26" spans="1:7">
      <c r="A26" s="18" t="s">
        <v>93</v>
      </c>
      <c r="B26" s="44" t="s">
        <v>94</v>
      </c>
      <c r="C26" s="45"/>
      <c r="D26" s="51">
        <v>-44</v>
      </c>
      <c r="E26" s="51">
        <v>-44</v>
      </c>
      <c r="F26" s="39"/>
      <c r="G26" s="39"/>
    </row>
    <row r="27" spans="1:7">
      <c r="A27" s="23" t="s">
        <v>4</v>
      </c>
      <c r="B27" s="23"/>
      <c r="C27" s="24">
        <f>C29+C33+C35+C38+C40</f>
        <v>824.59999999999991</v>
      </c>
      <c r="D27" s="24">
        <f>D29+D33+D35+D38+D40</f>
        <v>4057.1</v>
      </c>
      <c r="E27" s="24">
        <f>E29+E33+E35+E38+E40</f>
        <v>904.5</v>
      </c>
      <c r="F27" s="38">
        <f>E27/D27*100</f>
        <v>22.294249587143529</v>
      </c>
      <c r="G27" s="38">
        <f t="shared" ref="G27:G41" si="3">E27/C27*100</f>
        <v>109.68954644676208</v>
      </c>
    </row>
    <row r="28" spans="1:7">
      <c r="A28" s="3" t="s">
        <v>3</v>
      </c>
      <c r="B28" s="2"/>
      <c r="C28" s="38"/>
      <c r="D28" s="38"/>
      <c r="E28" s="38"/>
      <c r="F28" s="39"/>
      <c r="G28" s="39"/>
    </row>
    <row r="29" spans="1:7" ht="25.5">
      <c r="A29" s="3" t="s">
        <v>5</v>
      </c>
      <c r="B29" s="9" t="s">
        <v>6</v>
      </c>
      <c r="C29" s="34">
        <v>488.5</v>
      </c>
      <c r="D29" s="41">
        <f>D30+D31+D32</f>
        <v>2123.3000000000002</v>
      </c>
      <c r="E29" s="41">
        <f>E30+E31+E32</f>
        <v>427.5</v>
      </c>
      <c r="F29" s="39">
        <f t="shared" ref="F29:F41" si="4">E29/D29*100</f>
        <v>20.133754062073187</v>
      </c>
      <c r="G29" s="39">
        <f t="shared" si="3"/>
        <v>87.512794268167866</v>
      </c>
    </row>
    <row r="30" spans="1:7" ht="54" customHeight="1">
      <c r="A30" s="3" t="s">
        <v>7</v>
      </c>
      <c r="B30" s="10" t="s">
        <v>8</v>
      </c>
      <c r="C30" s="39">
        <v>486.7</v>
      </c>
      <c r="D30" s="39">
        <v>2113.9</v>
      </c>
      <c r="E30" s="39">
        <v>427.5</v>
      </c>
      <c r="F30" s="39">
        <f t="shared" si="4"/>
        <v>20.223283977482378</v>
      </c>
      <c r="G30" s="39">
        <f t="shared" si="3"/>
        <v>87.836449558249441</v>
      </c>
    </row>
    <row r="31" spans="1:7" ht="15" customHeight="1">
      <c r="A31" s="33" t="s">
        <v>79</v>
      </c>
      <c r="B31" s="9" t="s">
        <v>80</v>
      </c>
      <c r="C31" s="39">
        <v>0</v>
      </c>
      <c r="D31" s="39">
        <v>5</v>
      </c>
      <c r="E31" s="39">
        <v>0</v>
      </c>
      <c r="F31" s="39">
        <f t="shared" si="4"/>
        <v>0</v>
      </c>
      <c r="G31" s="39">
        <v>0</v>
      </c>
    </row>
    <row r="32" spans="1:7" ht="24.75" customHeight="1">
      <c r="A32" s="3" t="s">
        <v>9</v>
      </c>
      <c r="B32" s="9" t="s">
        <v>10</v>
      </c>
      <c r="C32" s="39">
        <v>1.8</v>
      </c>
      <c r="D32" s="39">
        <v>4.4000000000000004</v>
      </c>
      <c r="E32" s="39">
        <v>0</v>
      </c>
      <c r="F32" s="39">
        <f t="shared" si="4"/>
        <v>0</v>
      </c>
      <c r="G32" s="39">
        <f t="shared" si="3"/>
        <v>0</v>
      </c>
    </row>
    <row r="33" spans="1:7">
      <c r="A33" s="3" t="s">
        <v>11</v>
      </c>
      <c r="B33" s="9" t="s">
        <v>12</v>
      </c>
      <c r="C33" s="39">
        <v>20.3</v>
      </c>
      <c r="D33" s="39">
        <f>D34</f>
        <v>93.7</v>
      </c>
      <c r="E33" s="39">
        <f>E34</f>
        <v>15.6</v>
      </c>
      <c r="F33" s="39">
        <f t="shared" si="4"/>
        <v>16.648879402347919</v>
      </c>
      <c r="G33" s="39">
        <f t="shared" si="3"/>
        <v>76.847290640394078</v>
      </c>
    </row>
    <row r="34" spans="1:7" ht="25.5">
      <c r="A34" s="3" t="s">
        <v>13</v>
      </c>
      <c r="B34" s="9" t="s">
        <v>14</v>
      </c>
      <c r="C34" s="39">
        <v>20.3</v>
      </c>
      <c r="D34" s="39">
        <v>93.7</v>
      </c>
      <c r="E34" s="39">
        <v>15.6</v>
      </c>
      <c r="F34" s="39">
        <f t="shared" si="4"/>
        <v>16.648879402347919</v>
      </c>
      <c r="G34" s="39">
        <f t="shared" si="3"/>
        <v>76.847290640394078</v>
      </c>
    </row>
    <row r="35" spans="1:7">
      <c r="A35" s="3" t="s">
        <v>15</v>
      </c>
      <c r="B35" s="9" t="s">
        <v>16</v>
      </c>
      <c r="C35" s="39">
        <v>50</v>
      </c>
      <c r="D35" s="39">
        <f>D36+D37</f>
        <v>777.2</v>
      </c>
      <c r="E35" s="39">
        <f>E36+E37</f>
        <v>180</v>
      </c>
      <c r="F35" s="39">
        <f t="shared" si="4"/>
        <v>23.160061760164695</v>
      </c>
      <c r="G35" s="39" t="s">
        <v>92</v>
      </c>
    </row>
    <row r="36" spans="1:7" ht="25.5">
      <c r="A36" s="3" t="s">
        <v>17</v>
      </c>
      <c r="B36" s="9" t="s">
        <v>18</v>
      </c>
      <c r="C36" s="39">
        <v>50</v>
      </c>
      <c r="D36" s="39">
        <v>641.70000000000005</v>
      </c>
      <c r="E36" s="39">
        <v>45</v>
      </c>
      <c r="F36" s="39">
        <f t="shared" si="4"/>
        <v>7.0126227208976157</v>
      </c>
      <c r="G36" s="39">
        <f t="shared" si="3"/>
        <v>90</v>
      </c>
    </row>
    <row r="37" spans="1:7" ht="25.5">
      <c r="A37" s="12" t="s">
        <v>73</v>
      </c>
      <c r="B37" s="9" t="s">
        <v>74</v>
      </c>
      <c r="C37" s="39">
        <v>0</v>
      </c>
      <c r="D37" s="39">
        <v>135.5</v>
      </c>
      <c r="E37" s="39">
        <v>135</v>
      </c>
      <c r="F37" s="39">
        <f t="shared" si="4"/>
        <v>99.630996309963109</v>
      </c>
      <c r="G37" s="39">
        <v>0</v>
      </c>
    </row>
    <row r="38" spans="1:7" ht="25.5">
      <c r="A38" s="3" t="s">
        <v>19</v>
      </c>
      <c r="B38" s="9" t="s">
        <v>20</v>
      </c>
      <c r="C38" s="39">
        <v>69.400000000000006</v>
      </c>
      <c r="D38" s="39">
        <f>D39</f>
        <v>169.3</v>
      </c>
      <c r="E38" s="39">
        <f>E39</f>
        <v>62.5</v>
      </c>
      <c r="F38" s="39">
        <f t="shared" si="4"/>
        <v>36.916715888954514</v>
      </c>
      <c r="G38" s="39">
        <f t="shared" si="3"/>
        <v>90.057636887608055</v>
      </c>
    </row>
    <row r="39" spans="1:7">
      <c r="A39" s="3" t="s">
        <v>21</v>
      </c>
      <c r="B39" s="9" t="s">
        <v>22</v>
      </c>
      <c r="C39" s="39">
        <v>69.400000000000006</v>
      </c>
      <c r="D39" s="39">
        <v>169.3</v>
      </c>
      <c r="E39" s="39">
        <v>62.5</v>
      </c>
      <c r="F39" s="39">
        <f t="shared" si="4"/>
        <v>36.916715888954514</v>
      </c>
      <c r="G39" s="39">
        <f t="shared" si="3"/>
        <v>90.057636887608055</v>
      </c>
    </row>
    <row r="40" spans="1:7">
      <c r="A40" s="3" t="s">
        <v>81</v>
      </c>
      <c r="B40" s="9" t="s">
        <v>23</v>
      </c>
      <c r="C40" s="39">
        <v>196.4</v>
      </c>
      <c r="D40" s="39">
        <f>D41</f>
        <v>893.6</v>
      </c>
      <c r="E40" s="39">
        <f>E41</f>
        <v>218.9</v>
      </c>
      <c r="F40" s="39">
        <f t="shared" si="4"/>
        <v>24.496418979409132</v>
      </c>
      <c r="G40" s="39">
        <f t="shared" si="3"/>
        <v>111.45621181262729</v>
      </c>
    </row>
    <row r="41" spans="1:7">
      <c r="A41" s="3" t="s">
        <v>24</v>
      </c>
      <c r="B41" s="9" t="s">
        <v>25</v>
      </c>
      <c r="C41" s="39">
        <v>196.4</v>
      </c>
      <c r="D41" s="39">
        <v>893.6</v>
      </c>
      <c r="E41" s="39">
        <v>218.9</v>
      </c>
      <c r="F41" s="39">
        <f t="shared" si="4"/>
        <v>24.496418979409132</v>
      </c>
      <c r="G41" s="39">
        <f t="shared" si="3"/>
        <v>111.45621181262729</v>
      </c>
    </row>
    <row r="42" spans="1:7" ht="38.25">
      <c r="A42" s="7" t="s">
        <v>26</v>
      </c>
      <c r="B42" s="7"/>
      <c r="C42" s="38">
        <f>C5-C27</f>
        <v>-179.29999999999995</v>
      </c>
      <c r="D42" s="38">
        <f>D5-D27</f>
        <v>-63</v>
      </c>
      <c r="E42" s="38">
        <f>E5-E27</f>
        <v>3653.6000000000004</v>
      </c>
      <c r="F42" s="38"/>
      <c r="G42" s="38"/>
    </row>
    <row r="43" spans="1:7" ht="25.5">
      <c r="A43" s="7" t="s">
        <v>27</v>
      </c>
      <c r="B43" s="7"/>
      <c r="C43" s="35">
        <f t="shared" ref="C43" si="5">C45</f>
        <v>179.30000000000007</v>
      </c>
      <c r="D43" s="35">
        <f t="shared" ref="D43:E43" si="6">D45</f>
        <v>63</v>
      </c>
      <c r="E43" s="35">
        <f t="shared" si="6"/>
        <v>-3653.6000000000004</v>
      </c>
      <c r="F43" s="42"/>
      <c r="G43" s="38"/>
    </row>
    <row r="44" spans="1:7">
      <c r="A44" s="3" t="s">
        <v>3</v>
      </c>
      <c r="B44" s="3"/>
      <c r="C44" s="32"/>
      <c r="D44" s="32"/>
      <c r="E44" s="32"/>
      <c r="F44" s="43"/>
      <c r="G44" s="43"/>
    </row>
    <row r="45" spans="1:7" ht="38.25">
      <c r="A45" s="3" t="s">
        <v>28</v>
      </c>
      <c r="B45" s="9" t="s">
        <v>29</v>
      </c>
      <c r="C45" s="32">
        <f t="shared" ref="C45" si="7">C46+C47</f>
        <v>179.30000000000007</v>
      </c>
      <c r="D45" s="32">
        <f t="shared" ref="D45:E45" si="8">D46+D47</f>
        <v>63</v>
      </c>
      <c r="E45" s="32">
        <f t="shared" si="8"/>
        <v>-3653.6000000000004</v>
      </c>
      <c r="F45" s="43"/>
      <c r="G45" s="43"/>
    </row>
    <row r="46" spans="1:7" ht="25.5">
      <c r="A46" s="3" t="s">
        <v>30</v>
      </c>
      <c r="B46" s="9" t="s">
        <v>31</v>
      </c>
      <c r="C46" s="32">
        <v>-652.79999999999995</v>
      </c>
      <c r="D46" s="32">
        <v>-3994.1</v>
      </c>
      <c r="E46" s="32">
        <v>-4558.1000000000004</v>
      </c>
      <c r="F46" s="43"/>
      <c r="G46" s="43"/>
    </row>
    <row r="47" spans="1:7" ht="29.25" customHeight="1">
      <c r="A47" s="3" t="s">
        <v>32</v>
      </c>
      <c r="B47" s="9" t="s">
        <v>33</v>
      </c>
      <c r="C47" s="32">
        <v>832.1</v>
      </c>
      <c r="D47" s="32">
        <v>4057.1</v>
      </c>
      <c r="E47" s="32">
        <v>904.5</v>
      </c>
      <c r="F47" s="43"/>
      <c r="G47" s="43"/>
    </row>
    <row r="51" spans="1:7">
      <c r="A51" s="55" t="s">
        <v>39</v>
      </c>
      <c r="B51" s="55"/>
      <c r="C51" s="55"/>
      <c r="D51" s="55"/>
      <c r="E51" s="55"/>
      <c r="F51" s="55"/>
      <c r="G51" s="55"/>
    </row>
  </sheetData>
  <mergeCells count="2">
    <mergeCell ref="A51:G51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E6" sqref="E6"/>
    </sheetView>
  </sheetViews>
  <sheetFormatPr defaultRowHeight="15"/>
  <cols>
    <col min="1" max="1" width="22.28515625" style="5" customWidth="1"/>
    <col min="2" max="2" width="15.7109375" style="5" customWidth="1"/>
    <col min="3" max="3" width="10.42578125" style="5" customWidth="1"/>
    <col min="4" max="4" width="14.140625" style="5" customWidth="1"/>
    <col min="5" max="5" width="12.85546875" style="5" customWidth="1"/>
    <col min="6" max="6" width="11.7109375" style="5" customWidth="1"/>
    <col min="7" max="7" width="13.7109375" style="5" customWidth="1"/>
    <col min="8" max="16384" width="9.140625" style="5"/>
  </cols>
  <sheetData>
    <row r="2" spans="1:7" ht="96" customHeight="1">
      <c r="A2" s="56" t="s">
        <v>91</v>
      </c>
      <c r="B2" s="55"/>
      <c r="C2" s="55"/>
      <c r="D2" s="55"/>
      <c r="E2" s="55"/>
      <c r="F2" s="55"/>
      <c r="G2" s="55"/>
    </row>
    <row r="3" spans="1:7">
      <c r="G3" s="6"/>
    </row>
    <row r="4" spans="1:7" ht="67.5" customHeight="1">
      <c r="A4" s="1" t="s">
        <v>34</v>
      </c>
      <c r="B4" s="11" t="s">
        <v>35</v>
      </c>
      <c r="C4" s="11" t="s">
        <v>75</v>
      </c>
      <c r="D4" s="11" t="s">
        <v>84</v>
      </c>
      <c r="E4" s="11" t="s">
        <v>88</v>
      </c>
      <c r="F4" s="11" t="s">
        <v>85</v>
      </c>
      <c r="G4" s="11" t="s">
        <v>90</v>
      </c>
    </row>
    <row r="5" spans="1:7" ht="44.25" customHeight="1">
      <c r="A5" s="12" t="s">
        <v>36</v>
      </c>
      <c r="B5" s="28">
        <v>3</v>
      </c>
      <c r="C5" s="27">
        <v>195</v>
      </c>
      <c r="D5" s="28">
        <v>1121.5</v>
      </c>
      <c r="E5" s="27">
        <v>198.3</v>
      </c>
      <c r="F5" s="43">
        <f>E5/D5*100</f>
        <v>17.68167632634864</v>
      </c>
      <c r="G5" s="43">
        <f>E5/C5*100</f>
        <v>101.69230769230771</v>
      </c>
    </row>
    <row r="6" spans="1:7" ht="42.75" customHeight="1">
      <c r="A6" s="3" t="s">
        <v>37</v>
      </c>
      <c r="B6" s="28">
        <v>1.5</v>
      </c>
      <c r="C6" s="28">
        <v>122.3</v>
      </c>
      <c r="D6" s="28">
        <v>574.4</v>
      </c>
      <c r="E6" s="28">
        <v>107.1</v>
      </c>
      <c r="F6" s="43">
        <f>E6/D6*100</f>
        <v>18.645543175487465</v>
      </c>
      <c r="G6" s="43">
        <f>E6/C6*100</f>
        <v>87.571545380212584</v>
      </c>
    </row>
    <row r="10" spans="1:7">
      <c r="A10" s="55" t="s">
        <v>62</v>
      </c>
      <c r="B10" s="55"/>
      <c r="C10" s="55"/>
      <c r="D10" s="55"/>
      <c r="E10" s="55"/>
      <c r="F10" s="55"/>
      <c r="G10" s="55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tabSelected="1" workbookViewId="0">
      <selection activeCell="F4" sqref="F4"/>
    </sheetView>
  </sheetViews>
  <sheetFormatPr defaultRowHeight="15"/>
  <cols>
    <col min="1" max="1" width="37.85546875" style="5" customWidth="1"/>
    <col min="2" max="2" width="12" style="5" customWidth="1"/>
    <col min="3" max="3" width="17.42578125" style="5" customWidth="1"/>
    <col min="4" max="4" width="14.5703125" style="5" customWidth="1"/>
    <col min="5" max="5" width="11.85546875" style="5" customWidth="1"/>
    <col min="6" max="6" width="13.7109375" style="5" customWidth="1"/>
    <col min="7" max="16384" width="9.140625" style="5"/>
  </cols>
  <sheetData>
    <row r="2" spans="1:6" ht="96" customHeight="1">
      <c r="A2" s="56" t="s">
        <v>82</v>
      </c>
      <c r="B2" s="55"/>
      <c r="C2" s="55"/>
      <c r="D2" s="55"/>
      <c r="E2" s="55"/>
      <c r="F2" s="55"/>
    </row>
    <row r="3" spans="1:6">
      <c r="B3" s="25"/>
      <c r="F3" s="6"/>
    </row>
    <row r="4" spans="1:6" ht="66.75" customHeight="1">
      <c r="A4" s="4" t="s">
        <v>60</v>
      </c>
      <c r="B4" s="11" t="s">
        <v>76</v>
      </c>
      <c r="C4" s="11" t="s">
        <v>84</v>
      </c>
      <c r="D4" s="11" t="s">
        <v>83</v>
      </c>
      <c r="E4" s="11" t="s">
        <v>85</v>
      </c>
      <c r="F4" s="11" t="s">
        <v>86</v>
      </c>
    </row>
    <row r="5" spans="1:6" ht="66.75" customHeight="1">
      <c r="A5" s="30" t="s">
        <v>77</v>
      </c>
      <c r="B5" s="37">
        <v>0</v>
      </c>
      <c r="C5" s="37">
        <v>2</v>
      </c>
      <c r="D5" s="37">
        <v>0</v>
      </c>
      <c r="E5" s="37">
        <f t="shared" ref="E5:E8" si="0">D5/C5*100</f>
        <v>0</v>
      </c>
      <c r="F5" s="37">
        <v>0</v>
      </c>
    </row>
    <row r="6" spans="1:6" ht="65.25" customHeight="1">
      <c r="A6" s="17" t="s">
        <v>64</v>
      </c>
      <c r="B6" s="37">
        <v>69.400000000000006</v>
      </c>
      <c r="C6" s="37">
        <v>169.3</v>
      </c>
      <c r="D6" s="37">
        <v>62.5</v>
      </c>
      <c r="E6" s="37">
        <f t="shared" si="0"/>
        <v>36.916715888954514</v>
      </c>
      <c r="F6" s="37">
        <f t="shared" ref="F6:F8" si="1">D6/B6*100</f>
        <v>90.057636887608055</v>
      </c>
    </row>
    <row r="7" spans="1:6" ht="54" customHeight="1">
      <c r="A7" s="31" t="s">
        <v>78</v>
      </c>
      <c r="B7" s="37">
        <v>50</v>
      </c>
      <c r="C7" s="37">
        <v>641.70000000000005</v>
      </c>
      <c r="D7" s="37">
        <v>45</v>
      </c>
      <c r="E7" s="37">
        <f t="shared" si="0"/>
        <v>7.0126227208976157</v>
      </c>
      <c r="F7" s="37">
        <f t="shared" si="1"/>
        <v>90</v>
      </c>
    </row>
    <row r="8" spans="1:6">
      <c r="A8" s="2" t="s">
        <v>61</v>
      </c>
      <c r="B8" s="26">
        <f t="shared" ref="B8" si="2">B6+B7+B5</f>
        <v>119.4</v>
      </c>
      <c r="C8" s="26">
        <f t="shared" ref="C8:D8" si="3">C6+C7+C5</f>
        <v>813</v>
      </c>
      <c r="D8" s="26">
        <f t="shared" si="3"/>
        <v>107.5</v>
      </c>
      <c r="E8" s="26">
        <f t="shared" si="0"/>
        <v>13.222632226322265</v>
      </c>
      <c r="F8" s="26">
        <f t="shared" si="1"/>
        <v>90.033500837520933</v>
      </c>
    </row>
    <row r="12" spans="1:6">
      <c r="A12" s="55" t="s">
        <v>63</v>
      </c>
      <c r="B12" s="55"/>
      <c r="C12" s="55"/>
      <c r="D12" s="55"/>
      <c r="E12" s="55"/>
      <c r="F12" s="55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2020-04-27T13:48:08Z</cp:lastPrinted>
  <dcterms:created xsi:type="dcterms:W3CDTF">2017-04-17T10:25:39Z</dcterms:created>
  <dcterms:modified xsi:type="dcterms:W3CDTF">2021-04-26T04:28:44Z</dcterms:modified>
</cp:coreProperties>
</file>