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75" yWindow="-75" windowWidth="20730" windowHeight="11760" activeTab="1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F7" i="3"/>
  <c r="F8"/>
  <c r="E7"/>
  <c r="E8"/>
  <c r="E5"/>
  <c r="F33" i="1"/>
  <c r="F32"/>
  <c r="F34"/>
  <c r="F35"/>
  <c r="F36"/>
  <c r="F37"/>
  <c r="F38"/>
  <c r="F39"/>
  <c r="F40"/>
  <c r="F41"/>
  <c r="F42"/>
  <c r="F43"/>
  <c r="F44"/>
  <c r="F45"/>
  <c r="G32"/>
  <c r="G34"/>
  <c r="G35"/>
  <c r="G36"/>
  <c r="G39"/>
  <c r="G40"/>
  <c r="G44"/>
  <c r="G45"/>
  <c r="F16"/>
  <c r="F17"/>
  <c r="F18"/>
  <c r="F20"/>
  <c r="F23"/>
  <c r="F24"/>
  <c r="F25"/>
  <c r="F26"/>
  <c r="F27"/>
  <c r="F28"/>
  <c r="G16"/>
  <c r="G17"/>
  <c r="G20"/>
  <c r="G24"/>
  <c r="G25"/>
  <c r="G26"/>
  <c r="G27"/>
  <c r="B8" i="3"/>
  <c r="G8" i="1"/>
  <c r="G9"/>
  <c r="G12"/>
  <c r="G14"/>
  <c r="F8"/>
  <c r="F9"/>
  <c r="F10"/>
  <c r="F11"/>
  <c r="F12"/>
  <c r="F14"/>
  <c r="F15"/>
  <c r="C5"/>
  <c r="E5"/>
  <c r="D5"/>
  <c r="E35"/>
  <c r="E39"/>
  <c r="D44"/>
  <c r="C29"/>
  <c r="E44" l="1"/>
  <c r="E42"/>
  <c r="D42"/>
  <c r="D39"/>
  <c r="D35"/>
  <c r="E31"/>
  <c r="G31" s="1"/>
  <c r="D31"/>
  <c r="C49"/>
  <c r="C47" s="1"/>
  <c r="C8" i="3"/>
  <c r="D8"/>
  <c r="F31" i="1" l="1"/>
  <c r="D29"/>
  <c r="E29"/>
  <c r="C46"/>
  <c r="F7" l="1"/>
  <c r="E6" i="3"/>
  <c r="F5" i="1" l="1"/>
  <c r="G6" i="2" l="1"/>
  <c r="D49" i="1" l="1"/>
  <c r="D47" s="1"/>
  <c r="E49"/>
  <c r="E47" s="1"/>
  <c r="D46"/>
  <c r="E46"/>
  <c r="G5" i="2"/>
  <c r="F6"/>
  <c r="F5"/>
  <c r="G29" i="1" l="1"/>
  <c r="F29"/>
</calcChain>
</file>

<file path=xl/sharedStrings.xml><?xml version="1.0" encoding="utf-8"?>
<sst xmlns="http://schemas.openxmlformats.org/spreadsheetml/2006/main" count="120" uniqueCount="108">
  <si>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</si>
  <si>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</si>
  <si>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</si>
  <si>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</si>
  <si>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</si>
  <si>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</si>
  <si>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</si>
  <si>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</si>
  <si>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</si>
  <si>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</si>
  <si>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</si>
  <si>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</si>
  <si>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</si>
  <si>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</si>
  <si>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</si>
  <si>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</si>
  <si>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</si>
  <si>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</si>
  <si>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</si>
  <si>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</si>
  <si>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</si>
  <si>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</si>
  <si>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</si>
  <si>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</si>
  <si>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</si>
  <si>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</si>
  <si>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</si>
  <si>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</si>
  <si>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</si>
  <si>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</si>
  <si>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</si>
  <si>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</si>
  <si>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</si>
  <si>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</si>
  <si>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</si>
  <si>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</si>
  <si>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</si>
  <si>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</si>
  <si>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</si>
  <si>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</si>
  <si>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</si>
  <si>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</si>
  <si>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</si>
  <si>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</si>
  <si>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</si>
  <si>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</si>
  <si>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</si>
  <si>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</si>
  <si>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</si>
  <si>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</si>
  <si>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</si>
  <si>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</si>
  <si>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</si>
  <si>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</si>
  <si>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</si>
  <si>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</si>
  <si>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</si>
  <si>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</si>
  <si>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</si>
  <si>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</si>
  <si>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</si>
  <si>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</si>
  <si>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</si>
  <si>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</si>
  <si>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</si>
  <si>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</si>
  <si>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</si>
  <si>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</si>
  <si>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</si>
  <si>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</si>
  <si>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</si>
  <si>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</si>
  <si>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Прочие неналоговые доходы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</si>
  <si>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</si>
  <si>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</si>
  <si>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</si>
  <si>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Муниципальная программа "Ремонт автомобильных дорог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</si>
  <si>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</si>
  <si>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</si>
  <si>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</si>
  <si>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% исполнения плана 2021 года</t>
  </si>
  <si>
    <t>% исполнения 2021 года к 2020  году</t>
  </si>
  <si>
    <t>% исполнения плана                       2021 года</t>
  </si>
  <si>
    <t>% исполнения 2021 года к 2020 году</t>
  </si>
  <si>
    <t>Возврат прочих остатков</t>
  </si>
  <si>
    <t>21960000100000150</t>
  </si>
  <si>
    <t>20216001100001150</t>
  </si>
  <si>
    <t>Национальная безопасность и правохранительная деятельность</t>
  </si>
  <si>
    <t xml:space="preserve"> Защита населения и территории от чрезвычайных ситуаций природного и техногенного характера, пожарная безопасность</t>
  </si>
  <si>
    <t>00 0300 0000000000 000</t>
  </si>
  <si>
    <t>00 0310 0000000000 000</t>
  </si>
  <si>
    <t>Инициативные платежи</t>
  </si>
  <si>
    <t>11715030100000150</t>
  </si>
  <si>
    <t>Субсидии на реализацию проектов развития муниципальных образований области, основанных на местных инициативах</t>
  </si>
  <si>
    <t xml:space="preserve">20229999100073150
</t>
  </si>
  <si>
    <t>св. 2,1 раза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</si>
  <si>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октября 2021 года      
</t>
  </si>
  <si>
    <t>Исполнено на 1 октября 2020 г. (тыс.руб)</t>
  </si>
  <si>
    <t>Утвержденные бюджетные назначения на           1 октября 2021 г. (тыс.руб)</t>
  </si>
  <si>
    <t>Исполнено на 1 октября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</si>
  <si>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октября 2021 г.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</si>
  <si>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2021 года     
</t>
  </si>
  <si>
    <t>Исполнено  на       1 октября 2020 г. (тыс.руб)</t>
  </si>
  <si>
    <t>Исполнено  на       1 октября 2021 г. (тыс.руб)</t>
  </si>
  <si>
    <t>св. 3,3 раза</t>
  </si>
  <si>
    <t>св. 5 раз</t>
  </si>
  <si>
    <t>св. 10,2 раза</t>
  </si>
  <si>
    <t>св. 9 раз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</si>
</sst>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9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0" fontId="3" fillId="0" borderId="3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164" fontId="2" fillId="2" borderId="1" xfId="0" applyNumberFormat="1" applyFont="1" applyFill="1" applyBorder="1" applyAlignment="1">
      <alignment horizontal="right" vertical="center" wrapText="1"/>
    </xf>
    <xf numFmtId="166" fontId="8" fillId="0" borderId="1" xfId="1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top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3" fillId="0" borderId="1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/>
    <xf numFmtId="0" fontId="3" fillId="0" borderId="1" xfId="0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7" fontId="10" fillId="3" borderId="1" xfId="2" applyNumberFormat="1" applyFont="1" applyFill="1" applyBorder="1" applyAlignment="1" applyProtection="1">
      <alignment horizontal="right" vertical="center"/>
      <protection hidden="1"/>
    </xf>
    <xf numFmtId="164" fontId="2" fillId="0" borderId="3" xfId="0" applyNumberFormat="1" applyFont="1" applyFill="1" applyBorder="1" applyAlignment="1">
      <alignment horizontal="right" vertical="center" wrapText="1"/>
    </xf>
    <xf numFmtId="167" fontId="10" fillId="0" borderId="1" xfId="2" applyNumberFormat="1" applyFont="1" applyFill="1" applyBorder="1" applyAlignment="1" applyProtection="1">
      <alignment horizontal="right" vertical="center"/>
      <protection hidden="1"/>
    </xf>
    <xf numFmtId="164" fontId="1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5"/>
  <sheetViews>
    <sheetView workbookViewId="0">
      <selection activeCell="F9" sqref="F9"/>
    </sheetView>
  </sheetViews>
  <sheetFormatPr defaultRowHeight="15"/>
  <cols>
    <col min="1" max="1" width="25.140625" style="5" customWidth="1"/>
    <col min="2" max="2" width="21.140625" style="5" customWidth="1"/>
    <col min="3" max="3" width="12.5703125" style="5" customWidth="1"/>
    <col min="4" max="4" width="14.5703125" style="5" customWidth="1"/>
    <col min="5" max="5" width="12.140625" style="5" customWidth="1"/>
    <col min="6" max="6" width="11.140625" style="5" customWidth="1"/>
    <col min="7" max="7" width="12.28515625" style="5" customWidth="1"/>
    <col min="8" max="16384" width="9.140625" style="5"/>
  </cols>
  <sheetData>
    <row r="2" spans="1:8" ht="58.5" customHeight="1">
      <c r="A2" s="57" t="s">
        <v>96</v>
      </c>
      <c r="B2" s="56"/>
      <c r="C2" s="56"/>
      <c r="D2" s="56"/>
      <c r="E2" s="56"/>
      <c r="F2" s="56"/>
      <c r="G2" s="56"/>
    </row>
    <row r="3" spans="1:8">
      <c r="G3" s="6" t="s">
        <v>38</v>
      </c>
    </row>
    <row r="4" spans="1:8" ht="68.25" customHeight="1">
      <c r="A4" s="4" t="s">
        <v>0</v>
      </c>
      <c r="B4" s="4" t="s">
        <v>1</v>
      </c>
      <c r="C4" s="1" t="s">
        <v>97</v>
      </c>
      <c r="D4" s="1" t="s">
        <v>98</v>
      </c>
      <c r="E4" s="1" t="s">
        <v>99</v>
      </c>
      <c r="F4" s="13" t="s">
        <v>82</v>
      </c>
      <c r="G4" s="13" t="s">
        <v>83</v>
      </c>
    </row>
    <row r="5" spans="1:8" ht="15.75" customHeight="1">
      <c r="A5" s="21" t="s">
        <v>2</v>
      </c>
      <c r="B5" s="22"/>
      <c r="C5" s="49">
        <f>C7+C20+C28</f>
        <v>2164.8000000000002</v>
      </c>
      <c r="D5" s="49">
        <f>D7+D20+D28</f>
        <v>7964.7999999999993</v>
      </c>
      <c r="E5" s="49">
        <f>E7+E20+E28</f>
        <v>7216</v>
      </c>
      <c r="F5" s="49">
        <f>E5/D5*100</f>
        <v>90.598633989554045</v>
      </c>
      <c r="G5" s="49" t="s">
        <v>104</v>
      </c>
      <c r="H5" s="42"/>
    </row>
    <row r="6" spans="1:8" ht="15" customHeight="1">
      <c r="A6" s="14" t="s">
        <v>3</v>
      </c>
      <c r="B6" s="19"/>
      <c r="C6" s="35"/>
      <c r="D6" s="35"/>
      <c r="E6" s="35"/>
      <c r="F6" s="49"/>
      <c r="G6" s="34"/>
      <c r="H6" s="42"/>
    </row>
    <row r="7" spans="1:8" ht="25.5" customHeight="1">
      <c r="A7" s="8" t="s">
        <v>40</v>
      </c>
      <c r="B7" s="15">
        <v>1E+16</v>
      </c>
      <c r="C7" s="32">
        <v>1153.9000000000001</v>
      </c>
      <c r="D7" s="34">
        <v>6189.4</v>
      </c>
      <c r="E7" s="34">
        <v>5732.3</v>
      </c>
      <c r="F7" s="34">
        <f t="shared" ref="F7:F28" si="0">E7/D7*100</f>
        <v>92.614793033250407</v>
      </c>
      <c r="G7" s="34" t="s">
        <v>105</v>
      </c>
      <c r="H7" s="42"/>
    </row>
    <row r="8" spans="1:8" ht="16.5" customHeight="1">
      <c r="A8" s="8" t="s">
        <v>41</v>
      </c>
      <c r="B8" s="15">
        <v>1.01E+16</v>
      </c>
      <c r="C8" s="32">
        <v>223.7</v>
      </c>
      <c r="D8" s="34">
        <v>457.8</v>
      </c>
      <c r="E8" s="34">
        <v>291.2</v>
      </c>
      <c r="F8" s="34">
        <f t="shared" si="0"/>
        <v>63.608562691131496</v>
      </c>
      <c r="G8" s="34">
        <f t="shared" ref="G8:G27" si="1">E8/C8*100</f>
        <v>130.17434063477873</v>
      </c>
      <c r="H8" s="42"/>
    </row>
    <row r="9" spans="1:8" ht="25.5">
      <c r="A9" s="8" t="s">
        <v>42</v>
      </c>
      <c r="B9" s="16" t="s">
        <v>43</v>
      </c>
      <c r="C9" s="32">
        <v>223.7</v>
      </c>
      <c r="D9" s="34">
        <v>457.8</v>
      </c>
      <c r="E9" s="34">
        <v>291.2</v>
      </c>
      <c r="F9" s="34">
        <f t="shared" si="0"/>
        <v>63.608562691131496</v>
      </c>
      <c r="G9" s="34">
        <f t="shared" si="1"/>
        <v>130.17434063477873</v>
      </c>
      <c r="H9" s="42"/>
    </row>
    <row r="10" spans="1:8">
      <c r="A10" s="8" t="s">
        <v>44</v>
      </c>
      <c r="B10" s="15">
        <v>1.05E+16</v>
      </c>
      <c r="C10" s="32">
        <v>494.2</v>
      </c>
      <c r="D10" s="34">
        <v>4193</v>
      </c>
      <c r="E10" s="34">
        <v>5063.7</v>
      </c>
      <c r="F10" s="34">
        <f t="shared" si="0"/>
        <v>120.76556165036966</v>
      </c>
      <c r="G10" s="34" t="s">
        <v>106</v>
      </c>
      <c r="H10" s="42"/>
    </row>
    <row r="11" spans="1:8" ht="25.5">
      <c r="A11" s="8" t="s">
        <v>45</v>
      </c>
      <c r="B11" s="16" t="s">
        <v>46</v>
      </c>
      <c r="C11" s="32">
        <v>494.2</v>
      </c>
      <c r="D11" s="34">
        <v>4193</v>
      </c>
      <c r="E11" s="34">
        <v>5063.7</v>
      </c>
      <c r="F11" s="34">
        <f t="shared" si="0"/>
        <v>120.76556165036966</v>
      </c>
      <c r="G11" s="34" t="s">
        <v>106</v>
      </c>
      <c r="H11" s="42"/>
    </row>
    <row r="12" spans="1:8">
      <c r="A12" s="8" t="s">
        <v>47</v>
      </c>
      <c r="B12" s="15">
        <v>1.06E+16</v>
      </c>
      <c r="C12" s="32">
        <v>300.2</v>
      </c>
      <c r="D12" s="34">
        <v>1369.9</v>
      </c>
      <c r="E12" s="34">
        <v>208</v>
      </c>
      <c r="F12" s="34">
        <f t="shared" si="0"/>
        <v>15.183590043068836</v>
      </c>
      <c r="G12" s="34">
        <f t="shared" si="1"/>
        <v>69.28714190539641</v>
      </c>
      <c r="H12" s="42"/>
    </row>
    <row r="13" spans="1:8" ht="25.5">
      <c r="A13" s="8" t="s">
        <v>48</v>
      </c>
      <c r="B13" s="16" t="s">
        <v>49</v>
      </c>
      <c r="C13" s="32">
        <v>37.4</v>
      </c>
      <c r="D13" s="34">
        <v>339</v>
      </c>
      <c r="E13" s="34">
        <v>-3.1</v>
      </c>
      <c r="F13" s="34">
        <v>0</v>
      </c>
      <c r="G13" s="34">
        <v>0</v>
      </c>
      <c r="H13" s="42"/>
    </row>
    <row r="14" spans="1:8">
      <c r="A14" s="8" t="s">
        <v>50</v>
      </c>
      <c r="B14" s="16" t="s">
        <v>51</v>
      </c>
      <c r="C14" s="32">
        <v>262.8</v>
      </c>
      <c r="D14" s="34">
        <v>1030.0999999999999</v>
      </c>
      <c r="E14" s="34">
        <v>211.1</v>
      </c>
      <c r="F14" s="34">
        <f t="shared" si="0"/>
        <v>20.49315600427143</v>
      </c>
      <c r="G14" s="34">
        <f t="shared" si="1"/>
        <v>80.327245053272449</v>
      </c>
      <c r="H14" s="42"/>
    </row>
    <row r="15" spans="1:8">
      <c r="A15" s="8" t="s">
        <v>52</v>
      </c>
      <c r="B15" s="15">
        <v>1.08E+16</v>
      </c>
      <c r="C15" s="32">
        <v>0.1</v>
      </c>
      <c r="D15" s="34">
        <v>0.9</v>
      </c>
      <c r="E15" s="34">
        <v>0.9</v>
      </c>
      <c r="F15" s="34">
        <f t="shared" si="0"/>
        <v>100</v>
      </c>
      <c r="G15" s="34" t="s">
        <v>107</v>
      </c>
      <c r="H15" s="42"/>
    </row>
    <row r="16" spans="1:8" ht="25.5" hidden="1" customHeight="1">
      <c r="A16" s="8" t="s">
        <v>65</v>
      </c>
      <c r="B16" s="15">
        <v>1.11E+16</v>
      </c>
      <c r="C16" s="26"/>
      <c r="D16" s="34"/>
      <c r="E16" s="34"/>
      <c r="F16" s="34" t="e">
        <f t="shared" si="0"/>
        <v>#DIV/0!</v>
      </c>
      <c r="G16" s="34" t="e">
        <f t="shared" si="1"/>
        <v>#DIV/0!</v>
      </c>
      <c r="H16" s="42"/>
    </row>
    <row r="17" spans="1:8" ht="25.5">
      <c r="A17" s="8" t="s">
        <v>65</v>
      </c>
      <c r="B17" s="15">
        <v>1.11E+16</v>
      </c>
      <c r="C17" s="32">
        <v>135.80000000000001</v>
      </c>
      <c r="D17" s="34">
        <v>135.80000000000001</v>
      </c>
      <c r="E17" s="34">
        <v>135.69999999999999</v>
      </c>
      <c r="F17" s="34">
        <f t="shared" si="0"/>
        <v>99.926362297496297</v>
      </c>
      <c r="G17" s="34">
        <f t="shared" si="1"/>
        <v>99.926362297496297</v>
      </c>
      <c r="H17" s="42"/>
    </row>
    <row r="18" spans="1:8" s="44" customFormat="1">
      <c r="A18" s="46" t="s">
        <v>91</v>
      </c>
      <c r="B18" s="45" t="s">
        <v>92</v>
      </c>
      <c r="C18" s="32">
        <v>0</v>
      </c>
      <c r="D18" s="34">
        <v>32.799999999999997</v>
      </c>
      <c r="E18" s="34">
        <v>0</v>
      </c>
      <c r="F18" s="34">
        <f t="shared" si="0"/>
        <v>0</v>
      </c>
      <c r="G18" s="34">
        <v>0</v>
      </c>
      <c r="H18" s="42"/>
    </row>
    <row r="19" spans="1:8" ht="21" customHeight="1">
      <c r="A19" s="18" t="s">
        <v>72</v>
      </c>
      <c r="B19" s="20">
        <v>1.1705E+16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42"/>
    </row>
    <row r="20" spans="1:8" ht="53.25" customHeight="1">
      <c r="A20" s="8" t="s">
        <v>53</v>
      </c>
      <c r="B20" s="16" t="s">
        <v>66</v>
      </c>
      <c r="C20" s="32">
        <v>1010.9</v>
      </c>
      <c r="D20" s="34">
        <v>1819.4</v>
      </c>
      <c r="E20" s="34">
        <v>1527.7</v>
      </c>
      <c r="F20" s="34">
        <f t="shared" si="0"/>
        <v>83.967241947894905</v>
      </c>
      <c r="G20" s="34">
        <f t="shared" si="1"/>
        <v>151.1227618953408</v>
      </c>
      <c r="H20" s="42"/>
    </row>
    <row r="21" spans="1:8" ht="51">
      <c r="A21" s="8" t="s">
        <v>54</v>
      </c>
      <c r="B21" s="16" t="s">
        <v>67</v>
      </c>
      <c r="C21" s="32">
        <v>0</v>
      </c>
      <c r="D21" s="34">
        <v>0</v>
      </c>
      <c r="E21" s="34">
        <v>0</v>
      </c>
      <c r="F21" s="34">
        <v>0</v>
      </c>
      <c r="G21" s="34">
        <v>0</v>
      </c>
      <c r="H21" s="42"/>
    </row>
    <row r="22" spans="1:8" ht="51">
      <c r="A22" s="8" t="s">
        <v>55</v>
      </c>
      <c r="B22" s="38" t="s">
        <v>86</v>
      </c>
      <c r="C22" s="32">
        <v>0</v>
      </c>
      <c r="D22" s="34">
        <v>0</v>
      </c>
      <c r="E22" s="34">
        <v>0</v>
      </c>
      <c r="F22" s="34">
        <v>0</v>
      </c>
      <c r="G22" s="34">
        <v>0</v>
      </c>
      <c r="H22" s="42"/>
    </row>
    <row r="23" spans="1:8" s="47" customFormat="1" ht="63.75">
      <c r="A23" s="48" t="s">
        <v>93</v>
      </c>
      <c r="B23" s="38" t="s">
        <v>94</v>
      </c>
      <c r="C23" s="32">
        <v>0</v>
      </c>
      <c r="D23" s="34">
        <v>705.2</v>
      </c>
      <c r="E23" s="34">
        <v>705.2</v>
      </c>
      <c r="F23" s="34">
        <f t="shared" si="0"/>
        <v>100</v>
      </c>
      <c r="G23" s="34">
        <v>0</v>
      </c>
      <c r="H23" s="42"/>
    </row>
    <row r="24" spans="1:8" ht="51">
      <c r="A24" s="8" t="s">
        <v>56</v>
      </c>
      <c r="B24" s="16" t="s">
        <v>68</v>
      </c>
      <c r="C24" s="32">
        <v>60.7</v>
      </c>
      <c r="D24" s="34">
        <v>93.7</v>
      </c>
      <c r="E24" s="34">
        <v>59.4</v>
      </c>
      <c r="F24" s="34">
        <f t="shared" si="0"/>
        <v>63.393810032017072</v>
      </c>
      <c r="G24" s="34">
        <f t="shared" si="1"/>
        <v>97.858319604612845</v>
      </c>
      <c r="H24" s="42"/>
    </row>
    <row r="25" spans="1:8" ht="76.5">
      <c r="A25" s="8" t="s">
        <v>57</v>
      </c>
      <c r="B25" s="16" t="s">
        <v>69</v>
      </c>
      <c r="C25" s="32">
        <v>60.7</v>
      </c>
      <c r="D25" s="34">
        <v>93.7</v>
      </c>
      <c r="E25" s="34">
        <v>59.4</v>
      </c>
      <c r="F25" s="34">
        <f t="shared" si="0"/>
        <v>63.393810032017072</v>
      </c>
      <c r="G25" s="34">
        <f t="shared" si="1"/>
        <v>97.858319604612845</v>
      </c>
      <c r="H25" s="42"/>
    </row>
    <row r="26" spans="1:8" ht="25.5">
      <c r="A26" s="8" t="s">
        <v>58</v>
      </c>
      <c r="B26" s="16" t="s">
        <v>70</v>
      </c>
      <c r="C26" s="32">
        <v>950.1</v>
      </c>
      <c r="D26" s="34">
        <v>1020.5</v>
      </c>
      <c r="E26" s="34">
        <v>763.1</v>
      </c>
      <c r="F26" s="34">
        <f t="shared" si="0"/>
        <v>74.777070063694268</v>
      </c>
      <c r="G26" s="34">
        <f t="shared" si="1"/>
        <v>80.317861277760244</v>
      </c>
      <c r="H26" s="42"/>
    </row>
    <row r="27" spans="1:8" ht="38.25">
      <c r="A27" s="8" t="s">
        <v>59</v>
      </c>
      <c r="B27" s="16" t="s">
        <v>71</v>
      </c>
      <c r="C27" s="32">
        <v>950.1</v>
      </c>
      <c r="D27" s="34">
        <v>1020.5</v>
      </c>
      <c r="E27" s="34">
        <v>763.1</v>
      </c>
      <c r="F27" s="34">
        <f t="shared" si="0"/>
        <v>74.777070063694268</v>
      </c>
      <c r="G27" s="34">
        <f t="shared" si="1"/>
        <v>80.317861277760244</v>
      </c>
      <c r="H27" s="42"/>
    </row>
    <row r="28" spans="1:8">
      <c r="A28" s="18" t="s">
        <v>84</v>
      </c>
      <c r="B28" s="36" t="s">
        <v>85</v>
      </c>
      <c r="C28" s="37">
        <v>0</v>
      </c>
      <c r="D28" s="51">
        <v>-44</v>
      </c>
      <c r="E28" s="51">
        <v>-44</v>
      </c>
      <c r="F28" s="34">
        <f t="shared" si="0"/>
        <v>100</v>
      </c>
      <c r="G28" s="34">
        <v>0</v>
      </c>
      <c r="H28" s="42"/>
    </row>
    <row r="29" spans="1:8">
      <c r="A29" s="23" t="s">
        <v>4</v>
      </c>
      <c r="B29" s="23"/>
      <c r="C29" s="24">
        <f>C31+C35+C39+C42+C44+C37</f>
        <v>2531.5</v>
      </c>
      <c r="D29" s="24">
        <f t="shared" ref="D29:E29" si="2">D31+D35+D39+D42+D44+D37</f>
        <v>8283.5999999999985</v>
      </c>
      <c r="E29" s="24">
        <f t="shared" si="2"/>
        <v>4274.5</v>
      </c>
      <c r="F29" s="49">
        <f>E29/D29*100</f>
        <v>51.601960500265598</v>
      </c>
      <c r="G29" s="49">
        <f t="shared" ref="G29:G45" si="3">E29/C29*100</f>
        <v>168.85245901639345</v>
      </c>
      <c r="H29" s="42"/>
    </row>
    <row r="30" spans="1:8">
      <c r="A30" s="3" t="s">
        <v>3</v>
      </c>
      <c r="B30" s="2"/>
      <c r="C30" s="33"/>
      <c r="D30" s="49"/>
      <c r="E30" s="49"/>
      <c r="F30" s="49"/>
      <c r="G30" s="49"/>
      <c r="H30" s="42"/>
    </row>
    <row r="31" spans="1:8" ht="25.5">
      <c r="A31" s="3" t="s">
        <v>5</v>
      </c>
      <c r="B31" s="9" t="s">
        <v>6</v>
      </c>
      <c r="C31" s="50">
        <v>1238.9000000000001</v>
      </c>
      <c r="D31" s="52">
        <f>D32+D33+D34</f>
        <v>2387.5</v>
      </c>
      <c r="E31" s="52">
        <f>E32+E33+E34</f>
        <v>1635</v>
      </c>
      <c r="F31" s="34">
        <f t="shared" ref="F31:F45" si="4">E31/D31*100</f>
        <v>68.481675392670155</v>
      </c>
      <c r="G31" s="34">
        <f t="shared" si="3"/>
        <v>131.97191056582452</v>
      </c>
      <c r="H31" s="42"/>
    </row>
    <row r="32" spans="1:8" ht="54" customHeight="1">
      <c r="A32" s="3" t="s">
        <v>7</v>
      </c>
      <c r="B32" s="10" t="s">
        <v>8</v>
      </c>
      <c r="C32" s="39">
        <v>1237</v>
      </c>
      <c r="D32" s="34">
        <v>2378</v>
      </c>
      <c r="E32" s="34">
        <v>1633.4</v>
      </c>
      <c r="F32" s="34">
        <f t="shared" si="4"/>
        <v>68.687973086627423</v>
      </c>
      <c r="G32" s="34">
        <f t="shared" si="3"/>
        <v>132.04527081649152</v>
      </c>
      <c r="H32" s="42"/>
    </row>
    <row r="33" spans="1:8" ht="15" customHeight="1">
      <c r="A33" s="30" t="s">
        <v>77</v>
      </c>
      <c r="B33" s="9" t="s">
        <v>78</v>
      </c>
      <c r="C33" s="39">
        <v>0</v>
      </c>
      <c r="D33" s="34">
        <v>5</v>
      </c>
      <c r="E33" s="34">
        <v>0</v>
      </c>
      <c r="F33" s="34">
        <f t="shared" si="4"/>
        <v>0</v>
      </c>
      <c r="G33" s="34">
        <v>0</v>
      </c>
      <c r="H33" s="42"/>
    </row>
    <row r="34" spans="1:8" ht="24.75" customHeight="1">
      <c r="A34" s="3" t="s">
        <v>9</v>
      </c>
      <c r="B34" s="9" t="s">
        <v>10</v>
      </c>
      <c r="C34" s="39">
        <v>1.9</v>
      </c>
      <c r="D34" s="34">
        <v>4.5</v>
      </c>
      <c r="E34" s="34">
        <v>1.6</v>
      </c>
      <c r="F34" s="34">
        <f t="shared" si="4"/>
        <v>35.555555555555557</v>
      </c>
      <c r="G34" s="34">
        <f t="shared" si="3"/>
        <v>84.21052631578948</v>
      </c>
      <c r="H34" s="42"/>
    </row>
    <row r="35" spans="1:8">
      <c r="A35" s="3" t="s">
        <v>11</v>
      </c>
      <c r="B35" s="9" t="s">
        <v>12</v>
      </c>
      <c r="C35" s="39">
        <v>60.7</v>
      </c>
      <c r="D35" s="34">
        <f>D36</f>
        <v>93.7</v>
      </c>
      <c r="E35" s="34">
        <f>E36</f>
        <v>59.4</v>
      </c>
      <c r="F35" s="34">
        <f t="shared" si="4"/>
        <v>63.393810032017072</v>
      </c>
      <c r="G35" s="34">
        <f t="shared" si="3"/>
        <v>97.858319604612845</v>
      </c>
      <c r="H35" s="42"/>
    </row>
    <row r="36" spans="1:8" ht="25.5">
      <c r="A36" s="3" t="s">
        <v>13</v>
      </c>
      <c r="B36" s="9" t="s">
        <v>14</v>
      </c>
      <c r="C36" s="39">
        <v>60.7</v>
      </c>
      <c r="D36" s="34">
        <v>93.7</v>
      </c>
      <c r="E36" s="34">
        <v>59.4</v>
      </c>
      <c r="F36" s="34">
        <f t="shared" si="4"/>
        <v>63.393810032017072</v>
      </c>
      <c r="G36" s="34">
        <f t="shared" si="3"/>
        <v>97.858319604612845</v>
      </c>
      <c r="H36" s="42"/>
    </row>
    <row r="37" spans="1:8" ht="38.25">
      <c r="A37" s="3" t="s">
        <v>87</v>
      </c>
      <c r="B37" s="9" t="s">
        <v>89</v>
      </c>
      <c r="C37" s="39">
        <v>0</v>
      </c>
      <c r="D37" s="34">
        <v>820</v>
      </c>
      <c r="E37" s="34">
        <v>820</v>
      </c>
      <c r="F37" s="34">
        <f t="shared" si="4"/>
        <v>100</v>
      </c>
      <c r="G37" s="34">
        <v>0</v>
      </c>
      <c r="H37" s="42"/>
    </row>
    <row r="38" spans="1:8" ht="63.75">
      <c r="A38" s="3" t="s">
        <v>88</v>
      </c>
      <c r="B38" s="9" t="s">
        <v>90</v>
      </c>
      <c r="C38" s="39">
        <v>0</v>
      </c>
      <c r="D38" s="34">
        <v>820</v>
      </c>
      <c r="E38" s="34">
        <v>820</v>
      </c>
      <c r="F38" s="34">
        <f t="shared" si="4"/>
        <v>100</v>
      </c>
      <c r="G38" s="34">
        <v>0</v>
      </c>
      <c r="H38" s="42"/>
    </row>
    <row r="39" spans="1:8">
      <c r="A39" s="3" t="s">
        <v>15</v>
      </c>
      <c r="B39" s="9" t="s">
        <v>16</v>
      </c>
      <c r="C39" s="39">
        <v>458.6</v>
      </c>
      <c r="D39" s="34">
        <f>D40+D41</f>
        <v>777.2</v>
      </c>
      <c r="E39" s="34">
        <f>E40+E41</f>
        <v>751.7</v>
      </c>
      <c r="F39" s="34">
        <f t="shared" si="4"/>
        <v>96.718991250643342</v>
      </c>
      <c r="G39" s="34">
        <f t="shared" si="3"/>
        <v>163.91190580026168</v>
      </c>
      <c r="H39" s="42"/>
    </row>
    <row r="40" spans="1:8" ht="25.5">
      <c r="A40" s="3" t="s">
        <v>17</v>
      </c>
      <c r="B40" s="9" t="s">
        <v>18</v>
      </c>
      <c r="C40" s="39">
        <v>458.6</v>
      </c>
      <c r="D40" s="34">
        <v>641.70000000000005</v>
      </c>
      <c r="E40" s="34">
        <v>616.70000000000005</v>
      </c>
      <c r="F40" s="34">
        <f t="shared" si="4"/>
        <v>96.104098488390207</v>
      </c>
      <c r="G40" s="34">
        <f t="shared" si="3"/>
        <v>134.47448757086786</v>
      </c>
      <c r="H40" s="42"/>
    </row>
    <row r="41" spans="1:8" ht="25.5">
      <c r="A41" s="12" t="s">
        <v>73</v>
      </c>
      <c r="B41" s="9" t="s">
        <v>74</v>
      </c>
      <c r="C41" s="39">
        <v>0</v>
      </c>
      <c r="D41" s="34">
        <v>135.5</v>
      </c>
      <c r="E41" s="34">
        <v>135</v>
      </c>
      <c r="F41" s="34">
        <f t="shared" si="4"/>
        <v>99.630996309963109</v>
      </c>
      <c r="G41" s="34">
        <v>0</v>
      </c>
      <c r="H41" s="42"/>
    </row>
    <row r="42" spans="1:8" ht="25.5">
      <c r="A42" s="3" t="s">
        <v>19</v>
      </c>
      <c r="B42" s="9" t="s">
        <v>20</v>
      </c>
      <c r="C42" s="39">
        <v>208.3</v>
      </c>
      <c r="D42" s="34">
        <f>D43</f>
        <v>3259.3</v>
      </c>
      <c r="E42" s="34">
        <f>E43</f>
        <v>427.9</v>
      </c>
      <c r="F42" s="34">
        <f t="shared" si="4"/>
        <v>13.128585892676339</v>
      </c>
      <c r="G42" s="34" t="s">
        <v>95</v>
      </c>
      <c r="H42" s="42"/>
    </row>
    <row r="43" spans="1:8">
      <c r="A43" s="3" t="s">
        <v>21</v>
      </c>
      <c r="B43" s="9" t="s">
        <v>22</v>
      </c>
      <c r="C43" s="39">
        <v>208.3</v>
      </c>
      <c r="D43" s="34">
        <v>3259.3</v>
      </c>
      <c r="E43" s="34">
        <v>427.9</v>
      </c>
      <c r="F43" s="34">
        <f t="shared" si="4"/>
        <v>13.128585892676339</v>
      </c>
      <c r="G43" s="34" t="s">
        <v>95</v>
      </c>
      <c r="H43" s="42"/>
    </row>
    <row r="44" spans="1:8">
      <c r="A44" s="3" t="s">
        <v>79</v>
      </c>
      <c r="B44" s="9" t="s">
        <v>23</v>
      </c>
      <c r="C44" s="39">
        <v>565</v>
      </c>
      <c r="D44" s="34">
        <f>D45</f>
        <v>945.9</v>
      </c>
      <c r="E44" s="34">
        <f>E45</f>
        <v>580.5</v>
      </c>
      <c r="F44" s="34">
        <f t="shared" si="4"/>
        <v>61.370123691722171</v>
      </c>
      <c r="G44" s="34">
        <f t="shared" si="3"/>
        <v>102.74336283185841</v>
      </c>
      <c r="H44" s="42"/>
    </row>
    <row r="45" spans="1:8">
      <c r="A45" s="3" t="s">
        <v>24</v>
      </c>
      <c r="B45" s="9" t="s">
        <v>25</v>
      </c>
      <c r="C45" s="39">
        <v>565</v>
      </c>
      <c r="D45" s="34">
        <v>945.9</v>
      </c>
      <c r="E45" s="34">
        <v>580.5</v>
      </c>
      <c r="F45" s="34">
        <f t="shared" si="4"/>
        <v>61.370123691722171</v>
      </c>
      <c r="G45" s="34">
        <f t="shared" si="3"/>
        <v>102.74336283185841</v>
      </c>
      <c r="H45" s="42"/>
    </row>
    <row r="46" spans="1:8" ht="38.25">
      <c r="A46" s="7" t="s">
        <v>26</v>
      </c>
      <c r="B46" s="7"/>
      <c r="C46" s="33">
        <f>C5-C29</f>
        <v>-366.69999999999982</v>
      </c>
      <c r="D46" s="49">
        <f>D5-D29</f>
        <v>-318.79999999999927</v>
      </c>
      <c r="E46" s="49">
        <f>E5-E29</f>
        <v>2941.5</v>
      </c>
      <c r="F46" s="49"/>
      <c r="G46" s="49"/>
    </row>
    <row r="47" spans="1:8" ht="25.5">
      <c r="A47" s="7" t="s">
        <v>27</v>
      </c>
      <c r="B47" s="7"/>
      <c r="C47" s="31">
        <f t="shared" ref="C47" si="5">C49</f>
        <v>366.70000000000027</v>
      </c>
      <c r="D47" s="31">
        <f t="shared" ref="D47:E47" si="6">D49</f>
        <v>318.80000000000018</v>
      </c>
      <c r="E47" s="31">
        <f t="shared" si="6"/>
        <v>-2941.5</v>
      </c>
      <c r="F47" s="53"/>
      <c r="G47" s="49"/>
    </row>
    <row r="48" spans="1:8">
      <c r="A48" s="3" t="s">
        <v>3</v>
      </c>
      <c r="B48" s="3"/>
      <c r="C48" s="29"/>
      <c r="D48" s="29"/>
      <c r="E48" s="29"/>
      <c r="F48" s="54"/>
      <c r="G48" s="54"/>
    </row>
    <row r="49" spans="1:7" ht="38.25">
      <c r="A49" s="3" t="s">
        <v>28</v>
      </c>
      <c r="B49" s="9" t="s">
        <v>29</v>
      </c>
      <c r="C49" s="29">
        <f t="shared" ref="C49" si="7">C50+C51</f>
        <v>366.70000000000027</v>
      </c>
      <c r="D49" s="29">
        <f t="shared" ref="D49:E49" si="8">D50+D51</f>
        <v>318.80000000000018</v>
      </c>
      <c r="E49" s="29">
        <f t="shared" si="8"/>
        <v>-2941.5</v>
      </c>
      <c r="F49" s="54"/>
      <c r="G49" s="54"/>
    </row>
    <row r="50" spans="1:7" ht="25.5">
      <c r="A50" s="3" t="s">
        <v>30</v>
      </c>
      <c r="B50" s="9" t="s">
        <v>31</v>
      </c>
      <c r="C50" s="40">
        <v>-2186.6</v>
      </c>
      <c r="D50" s="29">
        <v>-8008.8</v>
      </c>
      <c r="E50" s="29">
        <v>-7476.6</v>
      </c>
      <c r="F50" s="54"/>
      <c r="G50" s="54"/>
    </row>
    <row r="51" spans="1:7" ht="29.25" customHeight="1">
      <c r="A51" s="3" t="s">
        <v>32</v>
      </c>
      <c r="B51" s="9" t="s">
        <v>33</v>
      </c>
      <c r="C51" s="40">
        <v>2553.3000000000002</v>
      </c>
      <c r="D51" s="29">
        <v>8327.6</v>
      </c>
      <c r="E51" s="29">
        <v>4535.1000000000004</v>
      </c>
      <c r="F51" s="54"/>
      <c r="G51" s="54"/>
    </row>
    <row r="55" spans="1:7">
      <c r="A55" s="56" t="s">
        <v>39</v>
      </c>
      <c r="B55" s="56"/>
      <c r="C55" s="56"/>
      <c r="D55" s="56"/>
      <c r="E55" s="56"/>
      <c r="F55" s="56"/>
      <c r="G55" s="56"/>
    </row>
  </sheetData>
  <mergeCells count="2">
    <mergeCell ref="A55:G55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tabSelected="1" workbookViewId="0">
      <selection activeCell="D5" sqref="D5"/>
    </sheetView>
  </sheetViews>
  <sheetFormatPr defaultRowHeight="15"/>
  <cols>
    <col min="1" max="1" width="22.28515625" style="5" customWidth="1"/>
    <col min="2" max="2" width="15.7109375" style="5" customWidth="1"/>
    <col min="3" max="3" width="10.42578125" style="5" customWidth="1"/>
    <col min="4" max="4" width="14.140625" style="5" customWidth="1"/>
    <col min="5" max="5" width="12.85546875" style="5" customWidth="1"/>
    <col min="6" max="6" width="11.7109375" style="5" customWidth="1"/>
    <col min="7" max="7" width="13.7109375" style="5" customWidth="1"/>
    <col min="8" max="16384" width="9.140625" style="5"/>
  </cols>
  <sheetData>
    <row r="2" spans="1:7" ht="96" customHeight="1">
      <c r="A2" s="57" t="s">
        <v>100</v>
      </c>
      <c r="B2" s="56"/>
      <c r="C2" s="56"/>
      <c r="D2" s="56"/>
      <c r="E2" s="56"/>
      <c r="F2" s="56"/>
      <c r="G2" s="56"/>
    </row>
    <row r="3" spans="1:7">
      <c r="G3" s="6"/>
    </row>
    <row r="4" spans="1:7" ht="67.5" customHeight="1">
      <c r="A4" s="1" t="s">
        <v>34</v>
      </c>
      <c r="B4" s="11" t="s">
        <v>35</v>
      </c>
      <c r="C4" s="11" t="s">
        <v>97</v>
      </c>
      <c r="D4" s="11" t="s">
        <v>98</v>
      </c>
      <c r="E4" s="11" t="s">
        <v>99</v>
      </c>
      <c r="F4" s="11" t="s">
        <v>80</v>
      </c>
      <c r="G4" s="11" t="s">
        <v>83</v>
      </c>
    </row>
    <row r="5" spans="1:7" ht="44.25" customHeight="1">
      <c r="A5" s="12" t="s">
        <v>36</v>
      </c>
      <c r="B5" s="58">
        <v>3</v>
      </c>
      <c r="C5" s="59">
        <v>958.6</v>
      </c>
      <c r="D5" s="12">
        <v>1555.6</v>
      </c>
      <c r="E5" s="59">
        <v>991</v>
      </c>
      <c r="F5" s="60">
        <f>E5/D5*100</f>
        <v>63.705322705065569</v>
      </c>
      <c r="G5" s="60">
        <f>E5/C5*100</f>
        <v>103.37992906321718</v>
      </c>
    </row>
    <row r="6" spans="1:7" ht="42.75" customHeight="1">
      <c r="A6" s="3" t="s">
        <v>37</v>
      </c>
      <c r="B6" s="58">
        <v>1.5</v>
      </c>
      <c r="C6" s="59">
        <v>468.6</v>
      </c>
      <c r="D6" s="60">
        <v>785.2</v>
      </c>
      <c r="E6" s="12">
        <v>441.6</v>
      </c>
      <c r="F6" s="60">
        <f>E6/D6*100</f>
        <v>56.240448293428422</v>
      </c>
      <c r="G6" s="60">
        <f>E6/C6*100</f>
        <v>94.238156209987196</v>
      </c>
    </row>
    <row r="10" spans="1:7">
      <c r="A10" s="56" t="s">
        <v>62</v>
      </c>
      <c r="B10" s="56"/>
      <c r="C10" s="56"/>
      <c r="D10" s="56"/>
      <c r="E10" s="56"/>
      <c r="F10" s="56"/>
      <c r="G10" s="56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2"/>
  <sheetViews>
    <sheetView workbookViewId="0">
      <selection activeCell="F6" sqref="F6"/>
    </sheetView>
  </sheetViews>
  <sheetFormatPr defaultRowHeight="15"/>
  <cols>
    <col min="1" max="1" width="37.85546875" style="5" customWidth="1"/>
    <col min="2" max="2" width="12" style="5" customWidth="1"/>
    <col min="3" max="3" width="17.42578125" style="5" customWidth="1"/>
    <col min="4" max="4" width="14.5703125" style="5" customWidth="1"/>
    <col min="5" max="5" width="11.85546875" style="5" customWidth="1"/>
    <col min="6" max="6" width="13.7109375" style="5" customWidth="1"/>
    <col min="7" max="16384" width="9.140625" style="5"/>
  </cols>
  <sheetData>
    <row r="2" spans="1:7" ht="96" customHeight="1">
      <c r="A2" s="57" t="s">
        <v>101</v>
      </c>
      <c r="B2" s="56"/>
      <c r="C2" s="56"/>
      <c r="D2" s="56"/>
      <c r="E2" s="56"/>
      <c r="F2" s="56"/>
    </row>
    <row r="3" spans="1:7">
      <c r="B3" s="25"/>
      <c r="F3" s="6"/>
    </row>
    <row r="4" spans="1:7" ht="66.75" customHeight="1">
      <c r="A4" s="4" t="s">
        <v>60</v>
      </c>
      <c r="B4" s="11" t="s">
        <v>102</v>
      </c>
      <c r="C4" s="11" t="s">
        <v>98</v>
      </c>
      <c r="D4" s="11" t="s">
        <v>103</v>
      </c>
      <c r="E4" s="11" t="s">
        <v>80</v>
      </c>
      <c r="F4" s="11" t="s">
        <v>81</v>
      </c>
    </row>
    <row r="5" spans="1:7" ht="66.75" customHeight="1">
      <c r="A5" s="27" t="s">
        <v>75</v>
      </c>
      <c r="B5" s="41">
        <v>0</v>
      </c>
      <c r="C5" s="55">
        <v>2</v>
      </c>
      <c r="D5" s="55">
        <v>0</v>
      </c>
      <c r="E5" s="55">
        <f t="shared" ref="E5:E8" si="0">D5/C5*100</f>
        <v>0</v>
      </c>
      <c r="F5" s="55">
        <v>0</v>
      </c>
    </row>
    <row r="6" spans="1:7" ht="65.25" customHeight="1">
      <c r="A6" s="17" t="s">
        <v>64</v>
      </c>
      <c r="B6" s="41">
        <v>208.3</v>
      </c>
      <c r="C6" s="55">
        <v>3259.3</v>
      </c>
      <c r="D6" s="55">
        <v>427.9</v>
      </c>
      <c r="E6" s="55">
        <f t="shared" si="0"/>
        <v>13.128585892676339</v>
      </c>
      <c r="F6" s="34" t="s">
        <v>95</v>
      </c>
    </row>
    <row r="7" spans="1:7" ht="54" customHeight="1">
      <c r="A7" s="28" t="s">
        <v>76</v>
      </c>
      <c r="B7" s="41">
        <v>458.6</v>
      </c>
      <c r="C7" s="55">
        <v>641.70000000000005</v>
      </c>
      <c r="D7" s="55">
        <v>616.70000000000005</v>
      </c>
      <c r="E7" s="55">
        <f t="shared" si="0"/>
        <v>96.104098488390207</v>
      </c>
      <c r="F7" s="55">
        <f t="shared" ref="F7:F8" si="1">D7/B7*100</f>
        <v>134.47448757086786</v>
      </c>
      <c r="G7" s="42"/>
    </row>
    <row r="8" spans="1:7">
      <c r="A8" s="2" t="s">
        <v>61</v>
      </c>
      <c r="B8" s="43">
        <f t="shared" ref="B8:D8" si="2">B6+B7+B5</f>
        <v>666.90000000000009</v>
      </c>
      <c r="C8" s="43">
        <f t="shared" si="2"/>
        <v>3903</v>
      </c>
      <c r="D8" s="43">
        <f t="shared" si="2"/>
        <v>1044.5999999999999</v>
      </c>
      <c r="E8" s="43">
        <f t="shared" si="0"/>
        <v>26.764027671022291</v>
      </c>
      <c r="F8" s="43">
        <f t="shared" si="1"/>
        <v>156.63517768780923</v>
      </c>
      <c r="G8" s="42"/>
    </row>
    <row r="12" spans="1:7">
      <c r="A12" s="56" t="s">
        <v>63</v>
      </c>
      <c r="B12" s="56"/>
      <c r="C12" s="56"/>
      <c r="D12" s="56"/>
      <c r="E12" s="56"/>
      <c r="F12" s="56"/>
    </row>
  </sheetData>
  <mergeCells count="2">
    <mergeCell ref="A2:F2"/>
    <mergeCell ref="A12:F1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2020-04-27T13:48:08Z</cp:lastPrinted>
  <dcterms:created xsi:type="dcterms:W3CDTF">2017-04-17T10:25:39Z</dcterms:created>
  <dcterms:modified xsi:type="dcterms:W3CDTF">2021-10-26T09:18:18Z</dcterms:modified>
</cp:coreProperties>
</file>