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20730" windowHeight="11760" activeTab="2"/>
  </bookViews>
  <sheets>
    <sheet name="таблица 1" sheetId="1" r:id="rId1"/>
    <sheet name="таблица 2" sheetId="2" r:id="rId2"/>
    <sheet name="таблица 3" sheetId="3" r:id="rId3"/>
  </sheets>
  <calcPr calcId="125725"/>
</workbook>
</file>

<file path=xl/calcChain.xml><?xml version="1.0" encoding="utf-8"?>
<calcChain xmlns="http://schemas.openxmlformats.org/spreadsheetml/2006/main">
  <c r="G29" i="1"/>
  <c r="G32"/>
  <c r="G33"/>
  <c r="G34"/>
  <c r="G35"/>
  <c r="G36"/>
  <c r="G37"/>
  <c r="G38"/>
  <c r="G39"/>
  <c r="G40"/>
  <c r="G41"/>
  <c r="G42"/>
  <c r="F32"/>
  <c r="F33"/>
  <c r="F34"/>
  <c r="F35"/>
  <c r="F36"/>
  <c r="F37"/>
  <c r="F38"/>
  <c r="F40"/>
  <c r="F41"/>
  <c r="F42"/>
  <c r="F43"/>
  <c r="G7"/>
  <c r="G8"/>
  <c r="G9"/>
  <c r="G10"/>
  <c r="G11"/>
  <c r="G12"/>
  <c r="G13"/>
  <c r="G14"/>
  <c r="G15"/>
  <c r="G16"/>
  <c r="G18"/>
  <c r="G19"/>
  <c r="G20"/>
  <c r="G21"/>
  <c r="G23"/>
  <c r="G24"/>
  <c r="G25"/>
  <c r="G26"/>
  <c r="F7"/>
  <c r="F8"/>
  <c r="F9"/>
  <c r="F10"/>
  <c r="F11"/>
  <c r="F12"/>
  <c r="F13"/>
  <c r="F14"/>
  <c r="F15"/>
  <c r="F16"/>
  <c r="F17"/>
  <c r="F19"/>
  <c r="F22"/>
  <c r="F23"/>
  <c r="F24"/>
  <c r="F25"/>
  <c r="F26"/>
  <c r="F27"/>
  <c r="F28"/>
  <c r="E47"/>
  <c r="G31"/>
  <c r="G43"/>
  <c r="F31"/>
  <c r="C8" i="3"/>
  <c r="D8"/>
  <c r="B8"/>
  <c r="E5"/>
  <c r="D29" i="1" l="1"/>
  <c r="C29"/>
  <c r="F6" i="3" l="1"/>
  <c r="F7"/>
  <c r="E6"/>
  <c r="E7"/>
  <c r="E8" l="1"/>
  <c r="E5" i="1"/>
  <c r="D5"/>
  <c r="C5"/>
  <c r="F8" i="3" l="1"/>
  <c r="F5" i="1"/>
  <c r="G5"/>
  <c r="G6" i="2" l="1"/>
  <c r="D47" i="1" l="1"/>
  <c r="D45" s="1"/>
  <c r="E45"/>
  <c r="D44"/>
  <c r="E29"/>
  <c r="E44" s="1"/>
  <c r="C44"/>
  <c r="G5" i="2"/>
  <c r="F6"/>
  <c r="F5"/>
  <c r="F29" i="1" l="1"/>
  <c r="C47"/>
  <c r="C45" s="1"/>
</calcChain>
</file>

<file path=xl/sharedStrings.xml><?xml version="1.0" encoding="utf-8"?>
<sst xmlns="http://schemas.openxmlformats.org/spreadsheetml/2006/main" count="109" uniqueCount="98">
  <si>
    <t>Наименование показателя</t>
  </si>
  <si>
    <t>Код бюджетной классификации</t>
  </si>
  <si>
    <t>Доходы бюджета, всего</t>
  </si>
  <si>
    <t>в том числе</t>
  </si>
  <si>
    <t>Расходы бюджета, всего</t>
  </si>
  <si>
    <t>Общегосударственные вопросы</t>
  </si>
  <si>
    <t>00 0100 0000000000 000</t>
  </si>
  <si>
    <t>Функционирование высшего должностного лица субъекта Российской Федерации и муниципального образования</t>
  </si>
  <si>
    <t>00 0104 0000000000 000</t>
  </si>
  <si>
    <t>Другие общегосударственные вопросы</t>
  </si>
  <si>
    <t>00 0113 0000000000 000</t>
  </si>
  <si>
    <t xml:space="preserve">Национальная оборона </t>
  </si>
  <si>
    <t>00 0200 0000000000 000</t>
  </si>
  <si>
    <t>Мобилизационная и вневойсковая подготовка</t>
  </si>
  <si>
    <t>00 0203 0000000000 000</t>
  </si>
  <si>
    <t>Национальная экономика</t>
  </si>
  <si>
    <t>00 0400 0000000000 000</t>
  </si>
  <si>
    <t>Дорожное хозяйство (дорожные фонды)</t>
  </si>
  <si>
    <t>00 0409 0000000000 000</t>
  </si>
  <si>
    <t>Жилищно-коммунальное хозяйство</t>
  </si>
  <si>
    <t>00 0500 0000000000 000</t>
  </si>
  <si>
    <t>Благоустройство</t>
  </si>
  <si>
    <t>00 0503 0000000000 000</t>
  </si>
  <si>
    <t>00 0800 0000000000 000</t>
  </si>
  <si>
    <t>Культура</t>
  </si>
  <si>
    <t>00 0801 0000000000 000</t>
  </si>
  <si>
    <t>Результат исполнения бюджета (дефицит “+”, профицит “–“)</t>
  </si>
  <si>
    <t>Источники финансирования, всего</t>
  </si>
  <si>
    <t>Изменение остатков средств на счетах по учету средств бюджета</t>
  </si>
  <si>
    <t>00 0105 0000000000 000</t>
  </si>
  <si>
    <t xml:space="preserve">Увеличение прочих остатков денежных средств бюджета </t>
  </si>
  <si>
    <t>00 0105 0201100000 510</t>
  </si>
  <si>
    <t xml:space="preserve">Уменьшение прочих остатков денежных средств бюджета </t>
  </si>
  <si>
    <t>00 0105 0201100000 610</t>
  </si>
  <si>
    <t>Наименование категории</t>
  </si>
  <si>
    <t>Среднесписочная численность работников (человек)</t>
  </si>
  <si>
    <t>Муниципальные служащие органов местного самоуправления</t>
  </si>
  <si>
    <t>Работники муниципальных учреждений</t>
  </si>
  <si>
    <t>тыс. руб.</t>
  </si>
  <si>
    <t>Начальник финансового управления                                                                                         Е.А. Малышева</t>
  </si>
  <si>
    <t xml:space="preserve">Налоговые и неналоговые доходы </t>
  </si>
  <si>
    <t>Налоги на прибыль, доходы</t>
  </si>
  <si>
    <t>Налог  на доходы физических лиц</t>
  </si>
  <si>
    <t>10102000010000110</t>
  </si>
  <si>
    <t>Налоги на совокупный доход</t>
  </si>
  <si>
    <t>Единый сельскохозяйственный налог</t>
  </si>
  <si>
    <t>10503000010000110</t>
  </si>
  <si>
    <t>Налоги на имущество</t>
  </si>
  <si>
    <t>Налог на имущество физических лиц</t>
  </si>
  <si>
    <t>10601000000000110</t>
  </si>
  <si>
    <t>Земельный налог</t>
  </si>
  <si>
    <t>10606000000000110</t>
  </si>
  <si>
    <t>Государственная пошлина</t>
  </si>
  <si>
    <t>Безвозмездные поступления от других бюджетов бюджетной системы Российской Федерации</t>
  </si>
  <si>
    <t>Дотации бюджетам субъектов Российской Федерации и муниципальных образований , в том числе: </t>
  </si>
  <si>
    <t xml:space="preserve">Дотация  на выравнивание бюджетной обеспеченности поселений за счет средств областного бюджета  </t>
  </si>
  <si>
    <t>Субвенции бюджетам субъектов Российской Федерации и муниципальных образований, в том числе:</t>
  </si>
  <si>
    <t>Субвенция  бюджетам поселений на осуществление  первичного воинского учета на территориях, где отсутствуют военные комиссариаты</t>
  </si>
  <si>
    <t>Иные межбюджетные трансферты</t>
  </si>
  <si>
    <t>Прочие межбюджетные трансферты, передаваемые бюджетам поселений</t>
  </si>
  <si>
    <t>Наименование муниципальной программы</t>
  </si>
  <si>
    <t>ИТОГО:</t>
  </si>
  <si>
    <t>Начальник финансового управления                                                                              Е.А. Малышева</t>
  </si>
  <si>
    <t>Начальник финансового управления                                                                          Е.А. Малышева</t>
  </si>
  <si>
    <t>Муниципальная программа "Комплексное благоустройство территории Большечечуйского муниципального образования Базарно-Карабулакского муниципального района"</t>
  </si>
  <si>
    <t>Доходы от использования имущества</t>
  </si>
  <si>
    <t>20200000000000150</t>
  </si>
  <si>
    <t>20210000000000150</t>
  </si>
  <si>
    <t>20215001100001150</t>
  </si>
  <si>
    <t>20230000000000150</t>
  </si>
  <si>
    <t>20235118100000150</t>
  </si>
  <si>
    <t>20240000000000150</t>
  </si>
  <si>
    <t>20249999100000150</t>
  </si>
  <si>
    <t>Прочие неналоговые доходы</t>
  </si>
  <si>
    <t>-</t>
  </si>
  <si>
    <t>Другие вопросы в области экономики</t>
  </si>
  <si>
    <t>00 0412 0000000000 000</t>
  </si>
  <si>
    <t>% исполнения плана                       2020 года</t>
  </si>
  <si>
    <t>% исполнения 2020 года к 2019 году</t>
  </si>
  <si>
    <t>% исполнения плана 2020 года</t>
  </si>
  <si>
    <t>% исполнения 2020 года к 2019  году</t>
  </si>
  <si>
    <t>Муниципальная программа "Обеспечение первичных мер пожарной безопасности Большечечуйского муниципального образования Базарно-Карабулакского муниципального района"</t>
  </si>
  <si>
    <t>Муниципальная программа "Ремонт автомобильных дорог Большечечуйского муниципального образования Базарно-Карабулакского муниципального района"</t>
  </si>
  <si>
    <t xml:space="preserve"> Резервные фонды</t>
  </si>
  <si>
    <t>00 0111 0000000000 000</t>
  </si>
  <si>
    <t>Культура и кинематография</t>
  </si>
  <si>
    <t>Субсидии на реализацию проектов развития муниципальных образований области, основанных на местных инитиативах</t>
  </si>
  <si>
    <t>20229999100073150</t>
  </si>
  <si>
    <t>Безвозмездные поступления физических лиц</t>
  </si>
  <si>
    <t>20705030100073150</t>
  </si>
  <si>
    <t>20405099100073150</t>
  </si>
  <si>
    <t xml:space="preserve">Сведения об исполнении бюджета Большечечуйского муниципального образования                                                                                Базарно-Карабулакского муниципального района 
на 1 октября 2020 года      
</t>
  </si>
  <si>
    <t>Исполнено на 1 октября 2019 г. (тыс.руб)</t>
  </si>
  <si>
    <t>Утвержденные бюджетные назначения на           1 октября 2020 г. (тыс.руб)</t>
  </si>
  <si>
    <t>Исполнено на 1 октября 2020 г. (тыс.руб)</t>
  </si>
  <si>
    <t xml:space="preserve">Сведения
о численности муниципальных служащих органов местного самоуправления и работников муниципальных учреждений, и фактических затратах на их денежное содержание по Большечечуйскому муниципальному образованию Базарно-Карабулакского муниципального района
 на 1 октября 2020 г.
</t>
  </si>
  <si>
    <t xml:space="preserve">Сведения                                                                                                                                                                                                                                      об исполнении бюджета Большечечуйского муниципального образования                                                                                                   Базарно-Карабулакского муниципального района                                                                                                                                                              по расходам в разрезе муниципальных программ
на 1 октября 2020 года     
</t>
  </si>
  <si>
    <t>Исполнено  на       1 октября 2020 г. (тыс.руб)</t>
  </si>
</sst>
</file>

<file path=xl/styles.xml><?xml version="1.0" encoding="utf-8"?>
<styleSheet xmlns="http://schemas.openxmlformats.org/spreadsheetml/2006/main">
  <numFmts count="4">
    <numFmt numFmtId="164" formatCode="_-* #,##0.0\ _₽_-;\-* #,##0.0\ _₽_-;_-* &quot;-&quot;?\ _₽_-;_-@_-"/>
    <numFmt numFmtId="165" formatCode="#,##0.0"/>
    <numFmt numFmtId="166" formatCode="000"/>
    <numFmt numFmtId="167" formatCode="#,##0.0;[Red]\-#,##0.0"/>
  </numFmts>
  <fonts count="1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Arial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7" fillId="0" borderId="0"/>
    <xf numFmtId="0" fontId="9" fillId="0" borderId="0"/>
    <xf numFmtId="0" fontId="9" fillId="0" borderId="0"/>
  </cellStyleXfs>
  <cellXfs count="66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 wrapText="1"/>
    </xf>
    <xf numFmtId="0" fontId="4" fillId="0" borderId="0" xfId="0" applyFont="1"/>
    <xf numFmtId="0" fontId="4" fillId="0" borderId="0" xfId="0" applyFont="1" applyAlignment="1">
      <alignment horizontal="right"/>
    </xf>
    <xf numFmtId="164" fontId="2" fillId="0" borderId="1" xfId="0" applyNumberFormat="1" applyFont="1" applyFill="1" applyBorder="1" applyAlignment="1">
      <alignment horizontal="center" vertical="top" wrapText="1"/>
    </xf>
    <xf numFmtId="164" fontId="1" fillId="0" borderId="1" xfId="0" applyNumberFormat="1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vertical="top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top" wrapText="1"/>
    </xf>
    <xf numFmtId="0" fontId="3" fillId="0" borderId="1" xfId="0" applyFont="1" applyBorder="1" applyAlignment="1">
      <alignment horizontal="right" vertical="top" wrapText="1"/>
    </xf>
    <xf numFmtId="0" fontId="1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vertical="top" wrapText="1"/>
    </xf>
    <xf numFmtId="0" fontId="1" fillId="0" borderId="2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1" fontId="3" fillId="0" borderId="1" xfId="0" applyNumberFormat="1" applyFont="1" applyBorder="1" applyAlignment="1">
      <alignment horizontal="right" vertical="center" wrapText="1"/>
    </xf>
    <xf numFmtId="49" fontId="3" fillId="0" borderId="1" xfId="0" applyNumberFormat="1" applyFont="1" applyBorder="1" applyAlignment="1">
      <alignment horizontal="right" vertical="center" wrapText="1"/>
    </xf>
    <xf numFmtId="166" fontId="8" fillId="0" borderId="1" xfId="3" applyNumberFormat="1" applyFont="1" applyFill="1" applyBorder="1" applyAlignment="1" applyProtection="1">
      <alignment wrapText="1"/>
      <protection hidden="1"/>
    </xf>
    <xf numFmtId="0" fontId="3" fillId="0" borderId="3" xfId="0" applyFont="1" applyBorder="1" applyAlignment="1">
      <alignment vertical="center" wrapText="1"/>
    </xf>
    <xf numFmtId="1" fontId="2" fillId="0" borderId="1" xfId="0" applyNumberFormat="1" applyFont="1" applyBorder="1" applyAlignment="1">
      <alignment horizontal="center" vertical="top" wrapText="1"/>
    </xf>
    <xf numFmtId="1" fontId="3" fillId="0" borderId="3" xfId="0" applyNumberFormat="1" applyFont="1" applyBorder="1" applyAlignment="1">
      <alignment horizontal="right" vertical="center" wrapText="1"/>
    </xf>
    <xf numFmtId="164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top" wrapText="1"/>
    </xf>
    <xf numFmtId="1" fontId="6" fillId="0" borderId="1" xfId="0" applyNumberFormat="1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vertical="top" wrapText="1"/>
    </xf>
    <xf numFmtId="164" fontId="1" fillId="0" borderId="3" xfId="0" applyNumberFormat="1" applyFont="1" applyFill="1" applyBorder="1" applyAlignment="1">
      <alignment horizontal="right" vertical="center" wrapText="1"/>
    </xf>
    <xf numFmtId="0" fontId="4" fillId="0" borderId="0" xfId="0" applyFont="1" applyFill="1"/>
    <xf numFmtId="164" fontId="1" fillId="0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166" fontId="8" fillId="0" borderId="1" xfId="1" applyNumberFormat="1" applyFont="1" applyFill="1" applyBorder="1" applyAlignment="1" applyProtection="1">
      <alignment wrapText="1"/>
      <protection hidden="1"/>
    </xf>
    <xf numFmtId="166" fontId="8" fillId="0" borderId="1" xfId="2" applyNumberFormat="1" applyFont="1" applyFill="1" applyBorder="1" applyAlignment="1" applyProtection="1">
      <alignment wrapText="1"/>
      <protection hidden="1"/>
    </xf>
    <xf numFmtId="164" fontId="2" fillId="0" borderId="1" xfId="0" applyNumberFormat="1" applyFont="1" applyFill="1" applyBorder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164" fontId="2" fillId="0" borderId="1" xfId="0" applyNumberFormat="1" applyFont="1" applyBorder="1" applyAlignment="1">
      <alignment horizontal="right" vertical="center" wrapText="1"/>
    </xf>
    <xf numFmtId="164" fontId="2" fillId="0" borderId="2" xfId="0" applyNumberFormat="1" applyFont="1" applyFill="1" applyBorder="1" applyAlignment="1">
      <alignment horizontal="right" vertical="center" wrapText="1"/>
    </xf>
    <xf numFmtId="0" fontId="4" fillId="0" borderId="0" xfId="0" applyFont="1"/>
    <xf numFmtId="0" fontId="3" fillId="0" borderId="1" xfId="0" applyFont="1" applyBorder="1" applyAlignment="1">
      <alignment vertical="center" wrapText="1"/>
    </xf>
    <xf numFmtId="0" fontId="4" fillId="0" borderId="0" xfId="0" applyFont="1"/>
    <xf numFmtId="49" fontId="3" fillId="0" borderId="1" xfId="0" applyNumberFormat="1" applyFont="1" applyBorder="1" applyAlignment="1">
      <alignment horizontal="right" vertical="center" wrapText="1"/>
    </xf>
    <xf numFmtId="0" fontId="3" fillId="0" borderId="3" xfId="0" applyFont="1" applyBorder="1" applyAlignment="1">
      <alignment vertical="center" wrapText="1"/>
    </xf>
    <xf numFmtId="164" fontId="1" fillId="0" borderId="1" xfId="0" applyNumberFormat="1" applyFont="1" applyFill="1" applyBorder="1" applyAlignment="1">
      <alignment horizontal="right" vertical="center" wrapText="1"/>
    </xf>
    <xf numFmtId="164" fontId="2" fillId="0" borderId="1" xfId="0" applyNumberFormat="1" applyFont="1" applyFill="1" applyBorder="1" applyAlignment="1">
      <alignment horizontal="right" vertical="center" wrapText="1"/>
    </xf>
    <xf numFmtId="49" fontId="3" fillId="0" borderId="3" xfId="0" applyNumberFormat="1" applyFont="1" applyBorder="1" applyAlignment="1">
      <alignment horizontal="right" vertical="center" wrapText="1"/>
    </xf>
    <xf numFmtId="164" fontId="2" fillId="0" borderId="3" xfId="0" applyNumberFormat="1" applyFont="1" applyBorder="1" applyAlignment="1">
      <alignment horizontal="right" vertical="center" wrapText="1"/>
    </xf>
    <xf numFmtId="164" fontId="2" fillId="0" borderId="1" xfId="0" applyNumberFormat="1" applyFont="1" applyFill="1" applyBorder="1" applyAlignment="1">
      <alignment horizontal="right" vertical="top" wrapText="1"/>
    </xf>
    <xf numFmtId="0" fontId="2" fillId="0" borderId="1" xfId="0" applyFont="1" applyFill="1" applyBorder="1" applyAlignment="1">
      <alignment horizontal="center" vertical="top" wrapText="1"/>
    </xf>
    <xf numFmtId="164" fontId="2" fillId="0" borderId="1" xfId="0" applyNumberFormat="1" applyFont="1" applyFill="1" applyBorder="1" applyAlignment="1">
      <alignment horizontal="center" vertical="center" wrapText="1"/>
    </xf>
    <xf numFmtId="164" fontId="1" fillId="2" borderId="3" xfId="0" applyNumberFormat="1" applyFont="1" applyFill="1" applyBorder="1" applyAlignment="1">
      <alignment horizontal="right"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167" fontId="10" fillId="2" borderId="1" xfId="2" applyNumberFormat="1" applyFont="1" applyFill="1" applyBorder="1" applyAlignment="1" applyProtection="1">
      <alignment horizontal="right" vertical="center"/>
      <protection hidden="1"/>
    </xf>
    <xf numFmtId="167" fontId="10" fillId="2" borderId="0" xfId="2" applyNumberFormat="1" applyFont="1" applyFill="1" applyBorder="1" applyAlignment="1" applyProtection="1">
      <alignment horizontal="right" vertical="center"/>
      <protection hidden="1"/>
    </xf>
    <xf numFmtId="164" fontId="2" fillId="2" borderId="1" xfId="0" applyNumberFormat="1" applyFont="1" applyFill="1" applyBorder="1" applyAlignment="1">
      <alignment horizontal="right" vertical="center" wrapText="1"/>
    </xf>
    <xf numFmtId="164" fontId="1" fillId="2" borderId="1" xfId="0" applyNumberFormat="1" applyFont="1" applyFill="1" applyBorder="1" applyAlignment="1">
      <alignment horizontal="right" vertical="top" wrapText="1"/>
    </xf>
    <xf numFmtId="164" fontId="1" fillId="2" borderId="1" xfId="0" applyNumberFormat="1" applyFont="1" applyFill="1" applyBorder="1" applyAlignment="1">
      <alignment horizontal="center" vertical="top" wrapText="1"/>
    </xf>
    <xf numFmtId="164" fontId="2" fillId="2" borderId="1" xfId="0" applyNumberFormat="1" applyFont="1" applyFill="1" applyBorder="1" applyAlignment="1">
      <alignment horizontal="right" vertical="top" wrapText="1"/>
    </xf>
    <xf numFmtId="164" fontId="2" fillId="2" borderId="1" xfId="0" applyNumberFormat="1" applyFont="1" applyFill="1" applyBorder="1" applyAlignment="1">
      <alignment horizontal="center" vertical="top" wrapText="1"/>
    </xf>
    <xf numFmtId="164" fontId="2" fillId="2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top" wrapText="1"/>
    </xf>
    <xf numFmtId="165" fontId="2" fillId="2" borderId="1" xfId="0" applyNumberFormat="1" applyFont="1" applyFill="1" applyBorder="1" applyAlignment="1">
      <alignment horizontal="center" vertical="top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164" fontId="2" fillId="2" borderId="3" xfId="0" applyNumberFormat="1" applyFont="1" applyFill="1" applyBorder="1" applyAlignment="1">
      <alignment horizontal="right" vertical="center" wrapText="1"/>
    </xf>
    <xf numFmtId="164" fontId="2" fillId="2" borderId="1" xfId="0" applyNumberFormat="1" applyFont="1" applyFill="1" applyBorder="1" applyAlignment="1">
      <alignment horizontal="right" vertical="center" wrapText="1"/>
    </xf>
  </cellXfs>
  <cellStyles count="4">
    <cellStyle name="Обычный" xfId="0" builtinId="0"/>
    <cellStyle name="Обычный 2" xfId="1"/>
    <cellStyle name="Обычный 2 2" xfId="2"/>
    <cellStyle name="Обычный 2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53"/>
  <sheetViews>
    <sheetView topLeftCell="A41" workbookViewId="0">
      <selection activeCell="E5" sqref="E5"/>
    </sheetView>
  </sheetViews>
  <sheetFormatPr defaultRowHeight="15"/>
  <cols>
    <col min="1" max="1" width="25.140625" style="5" customWidth="1"/>
    <col min="2" max="2" width="21.140625" style="5" customWidth="1"/>
    <col min="3" max="3" width="12.5703125" style="5" customWidth="1"/>
    <col min="4" max="4" width="14.5703125" style="5" customWidth="1"/>
    <col min="5" max="5" width="12.140625" style="5" customWidth="1"/>
    <col min="6" max="6" width="11.140625" style="5" customWidth="1"/>
    <col min="7" max="7" width="12.28515625" style="5" customWidth="1"/>
    <col min="8" max="16384" width="9.140625" style="5"/>
  </cols>
  <sheetData>
    <row r="2" spans="1:7" ht="58.5" customHeight="1">
      <c r="A2" s="63" t="s">
        <v>91</v>
      </c>
      <c r="B2" s="62"/>
      <c r="C2" s="62"/>
      <c r="D2" s="62"/>
      <c r="E2" s="62"/>
      <c r="F2" s="62"/>
      <c r="G2" s="62"/>
    </row>
    <row r="3" spans="1:7">
      <c r="G3" s="6" t="s">
        <v>38</v>
      </c>
    </row>
    <row r="4" spans="1:7" ht="68.25" customHeight="1">
      <c r="A4" s="4" t="s">
        <v>0</v>
      </c>
      <c r="B4" s="4" t="s">
        <v>1</v>
      </c>
      <c r="C4" s="1" t="s">
        <v>92</v>
      </c>
      <c r="D4" s="1" t="s">
        <v>93</v>
      </c>
      <c r="E4" s="1" t="s">
        <v>94</v>
      </c>
      <c r="F4" s="15" t="s">
        <v>77</v>
      </c>
      <c r="G4" s="15" t="s">
        <v>78</v>
      </c>
    </row>
    <row r="5" spans="1:7" ht="15.75" customHeight="1">
      <c r="A5" s="24" t="s">
        <v>2</v>
      </c>
      <c r="B5" s="25"/>
      <c r="C5" s="42">
        <f>C7+C19</f>
        <v>2171.6000000000004</v>
      </c>
      <c r="D5" s="42">
        <f t="shared" ref="D5:E5" si="0">D7+D19</f>
        <v>5609.6</v>
      </c>
      <c r="E5" s="42">
        <f t="shared" si="0"/>
        <v>2164.8000000000002</v>
      </c>
      <c r="F5" s="42">
        <f>E5/D5*100</f>
        <v>38.590986879634912</v>
      </c>
      <c r="G5" s="42">
        <f>E5/C5*100</f>
        <v>99.686866826303174</v>
      </c>
    </row>
    <row r="6" spans="1:7" ht="15" customHeight="1">
      <c r="A6" s="16" t="s">
        <v>3</v>
      </c>
      <c r="B6" s="21"/>
      <c r="C6" s="43"/>
      <c r="D6" s="36"/>
      <c r="E6" s="36"/>
      <c r="F6" s="42"/>
      <c r="G6" s="42"/>
    </row>
    <row r="7" spans="1:7" ht="25.5" customHeight="1">
      <c r="A7" s="10" t="s">
        <v>40</v>
      </c>
      <c r="B7" s="17">
        <v>1E+16</v>
      </c>
      <c r="C7" s="35">
        <v>1140.2</v>
      </c>
      <c r="D7" s="65">
        <v>3535.8</v>
      </c>
      <c r="E7" s="65">
        <v>1153.9000000000001</v>
      </c>
      <c r="F7" s="65">
        <f t="shared" ref="F7:F28" si="1">E7/D7*100</f>
        <v>32.634764409751682</v>
      </c>
      <c r="G7" s="65">
        <f t="shared" ref="G7:G26" si="2">E7/C7*100</f>
        <v>101.20154358884406</v>
      </c>
    </row>
    <row r="8" spans="1:7" ht="16.5" customHeight="1">
      <c r="A8" s="10" t="s">
        <v>41</v>
      </c>
      <c r="B8" s="17">
        <v>1.01E+16</v>
      </c>
      <c r="C8" s="35">
        <v>192</v>
      </c>
      <c r="D8" s="65">
        <v>473.7</v>
      </c>
      <c r="E8" s="65">
        <v>223.7</v>
      </c>
      <c r="F8" s="65">
        <f t="shared" si="1"/>
        <v>47.223981422841462</v>
      </c>
      <c r="G8" s="65">
        <f t="shared" si="2"/>
        <v>116.51041666666666</v>
      </c>
    </row>
    <row r="9" spans="1:7" ht="25.5">
      <c r="A9" s="10" t="s">
        <v>42</v>
      </c>
      <c r="B9" s="18" t="s">
        <v>43</v>
      </c>
      <c r="C9" s="35">
        <v>191.9</v>
      </c>
      <c r="D9" s="65">
        <v>473.7</v>
      </c>
      <c r="E9" s="65">
        <v>223.7</v>
      </c>
      <c r="F9" s="65">
        <f t="shared" si="1"/>
        <v>47.223981422841462</v>
      </c>
      <c r="G9" s="65">
        <f t="shared" si="2"/>
        <v>116.57113079729025</v>
      </c>
    </row>
    <row r="10" spans="1:7">
      <c r="A10" s="10" t="s">
        <v>44</v>
      </c>
      <c r="B10" s="17">
        <v>1.05E+16</v>
      </c>
      <c r="C10" s="35">
        <v>332</v>
      </c>
      <c r="D10" s="65">
        <v>1703</v>
      </c>
      <c r="E10" s="65">
        <v>494.2</v>
      </c>
      <c r="F10" s="65">
        <f t="shared" si="1"/>
        <v>29.019377568995893</v>
      </c>
      <c r="G10" s="65">
        <f t="shared" si="2"/>
        <v>148.85542168674698</v>
      </c>
    </row>
    <row r="11" spans="1:7" ht="25.5">
      <c r="A11" s="10" t="s">
        <v>45</v>
      </c>
      <c r="B11" s="18" t="s">
        <v>46</v>
      </c>
      <c r="C11" s="35">
        <v>332</v>
      </c>
      <c r="D11" s="65">
        <v>1703</v>
      </c>
      <c r="E11" s="65">
        <v>494.2</v>
      </c>
      <c r="F11" s="65">
        <f t="shared" si="1"/>
        <v>29.019377568995893</v>
      </c>
      <c r="G11" s="65">
        <f t="shared" si="2"/>
        <v>148.85542168674698</v>
      </c>
    </row>
    <row r="12" spans="1:7">
      <c r="A12" s="10" t="s">
        <v>47</v>
      </c>
      <c r="B12" s="17">
        <v>1.06E+16</v>
      </c>
      <c r="C12" s="35">
        <v>547.1</v>
      </c>
      <c r="D12" s="65">
        <v>1223.2</v>
      </c>
      <c r="E12" s="65">
        <v>300.2</v>
      </c>
      <c r="F12" s="65">
        <f t="shared" si="1"/>
        <v>24.542184434270766</v>
      </c>
      <c r="G12" s="65">
        <f t="shared" si="2"/>
        <v>54.871138731493318</v>
      </c>
    </row>
    <row r="13" spans="1:7" ht="25.5">
      <c r="A13" s="10" t="s">
        <v>48</v>
      </c>
      <c r="B13" s="18" t="s">
        <v>49</v>
      </c>
      <c r="C13" s="35">
        <v>50.5</v>
      </c>
      <c r="D13" s="65">
        <v>251</v>
      </c>
      <c r="E13" s="65">
        <v>37.4</v>
      </c>
      <c r="F13" s="65">
        <f t="shared" si="1"/>
        <v>14.900398406374501</v>
      </c>
      <c r="G13" s="65">
        <f t="shared" si="2"/>
        <v>74.059405940594061</v>
      </c>
    </row>
    <row r="14" spans="1:7">
      <c r="A14" s="10" t="s">
        <v>50</v>
      </c>
      <c r="B14" s="18" t="s">
        <v>51</v>
      </c>
      <c r="C14" s="35">
        <v>496.6</v>
      </c>
      <c r="D14" s="65">
        <v>972.2</v>
      </c>
      <c r="E14" s="65">
        <v>262.8</v>
      </c>
      <c r="F14" s="65">
        <f t="shared" si="1"/>
        <v>27.031475005142973</v>
      </c>
      <c r="G14" s="65">
        <f t="shared" si="2"/>
        <v>52.919855014095852</v>
      </c>
    </row>
    <row r="15" spans="1:7">
      <c r="A15" s="10" t="s">
        <v>52</v>
      </c>
      <c r="B15" s="17">
        <v>1.08E+16</v>
      </c>
      <c r="C15" s="35">
        <v>0.4</v>
      </c>
      <c r="D15" s="65">
        <v>0.1</v>
      </c>
      <c r="E15" s="65">
        <v>0.1</v>
      </c>
      <c r="F15" s="65">
        <f t="shared" si="1"/>
        <v>100</v>
      </c>
      <c r="G15" s="65">
        <f t="shared" si="2"/>
        <v>25</v>
      </c>
    </row>
    <row r="16" spans="1:7" ht="25.5" hidden="1" customHeight="1">
      <c r="A16" s="10" t="s">
        <v>65</v>
      </c>
      <c r="B16" s="17">
        <v>1.11E+16</v>
      </c>
      <c r="C16" s="35"/>
      <c r="D16" s="65"/>
      <c r="E16" s="65"/>
      <c r="F16" s="65" t="e">
        <f t="shared" si="1"/>
        <v>#DIV/0!</v>
      </c>
      <c r="G16" s="65" t="e">
        <f t="shared" si="2"/>
        <v>#DIV/0!</v>
      </c>
    </row>
    <row r="17" spans="1:7" ht="25.5">
      <c r="A17" s="10" t="s">
        <v>65</v>
      </c>
      <c r="B17" s="17">
        <v>1.11E+16</v>
      </c>
      <c r="C17" s="35" t="s">
        <v>74</v>
      </c>
      <c r="D17" s="65">
        <v>135.80000000000001</v>
      </c>
      <c r="E17" s="65">
        <v>135.80000000000001</v>
      </c>
      <c r="F17" s="65">
        <f t="shared" si="1"/>
        <v>100</v>
      </c>
      <c r="G17" s="65">
        <v>0</v>
      </c>
    </row>
    <row r="18" spans="1:7">
      <c r="A18" s="20" t="s">
        <v>73</v>
      </c>
      <c r="B18" s="22">
        <v>1.1705E+17</v>
      </c>
      <c r="C18" s="45">
        <v>68.8</v>
      </c>
      <c r="D18" s="65">
        <v>0</v>
      </c>
      <c r="E18" s="65">
        <v>0</v>
      </c>
      <c r="F18" s="65">
        <v>0</v>
      </c>
      <c r="G18" s="65">
        <f t="shared" si="2"/>
        <v>0</v>
      </c>
    </row>
    <row r="19" spans="1:7" ht="53.25" customHeight="1">
      <c r="A19" s="10" t="s">
        <v>53</v>
      </c>
      <c r="B19" s="18" t="s">
        <v>66</v>
      </c>
      <c r="C19" s="35">
        <v>1031.4000000000001</v>
      </c>
      <c r="D19" s="65">
        <v>2073.8000000000002</v>
      </c>
      <c r="E19" s="65">
        <v>1010.9</v>
      </c>
      <c r="F19" s="65">
        <f t="shared" si="1"/>
        <v>48.746262899025936</v>
      </c>
      <c r="G19" s="65">
        <f t="shared" si="2"/>
        <v>98.012410316075233</v>
      </c>
    </row>
    <row r="20" spans="1:7" ht="51">
      <c r="A20" s="10" t="s">
        <v>54</v>
      </c>
      <c r="B20" s="18" t="s">
        <v>67</v>
      </c>
      <c r="C20" s="35">
        <v>347.2</v>
      </c>
      <c r="D20" s="65">
        <v>0</v>
      </c>
      <c r="E20" s="65">
        <v>0</v>
      </c>
      <c r="F20" s="65">
        <v>0</v>
      </c>
      <c r="G20" s="65">
        <f t="shared" si="2"/>
        <v>0</v>
      </c>
    </row>
    <row r="21" spans="1:7" ht="51">
      <c r="A21" s="10" t="s">
        <v>55</v>
      </c>
      <c r="B21" s="18" t="s">
        <v>68</v>
      </c>
      <c r="C21" s="35">
        <v>347.2</v>
      </c>
      <c r="D21" s="65">
        <v>0</v>
      </c>
      <c r="E21" s="65">
        <v>0</v>
      </c>
      <c r="F21" s="65">
        <v>0</v>
      </c>
      <c r="G21" s="65">
        <f t="shared" si="2"/>
        <v>0</v>
      </c>
    </row>
    <row r="22" spans="1:7" s="37" customFormat="1" ht="63.75">
      <c r="A22" s="38" t="s">
        <v>86</v>
      </c>
      <c r="B22" s="40" t="s">
        <v>87</v>
      </c>
      <c r="C22" s="35">
        <v>0</v>
      </c>
      <c r="D22" s="65">
        <v>860</v>
      </c>
      <c r="E22" s="65">
        <v>0</v>
      </c>
      <c r="F22" s="65">
        <f t="shared" si="1"/>
        <v>0</v>
      </c>
      <c r="G22" s="65">
        <v>0</v>
      </c>
    </row>
    <row r="23" spans="1:7" ht="51">
      <c r="A23" s="10" t="s">
        <v>56</v>
      </c>
      <c r="B23" s="18" t="s">
        <v>69</v>
      </c>
      <c r="C23" s="35">
        <v>61.6</v>
      </c>
      <c r="D23" s="65">
        <v>81</v>
      </c>
      <c r="E23" s="65">
        <v>60.7</v>
      </c>
      <c r="F23" s="65">
        <f t="shared" si="1"/>
        <v>74.938271604938279</v>
      </c>
      <c r="G23" s="65">
        <f t="shared" si="2"/>
        <v>98.538961038961034</v>
      </c>
    </row>
    <row r="24" spans="1:7" ht="76.5">
      <c r="A24" s="10" t="s">
        <v>57</v>
      </c>
      <c r="B24" s="18" t="s">
        <v>70</v>
      </c>
      <c r="C24" s="35">
        <v>61.6</v>
      </c>
      <c r="D24" s="65">
        <v>81</v>
      </c>
      <c r="E24" s="65">
        <v>60.7</v>
      </c>
      <c r="F24" s="65">
        <f t="shared" si="1"/>
        <v>74.938271604938279</v>
      </c>
      <c r="G24" s="65">
        <f t="shared" si="2"/>
        <v>98.538961038961034</v>
      </c>
    </row>
    <row r="25" spans="1:7" ht="25.5">
      <c r="A25" s="10" t="s">
        <v>58</v>
      </c>
      <c r="B25" s="18" t="s">
        <v>71</v>
      </c>
      <c r="C25" s="35">
        <v>622.6</v>
      </c>
      <c r="D25" s="65">
        <v>1092.8</v>
      </c>
      <c r="E25" s="65">
        <v>950.1</v>
      </c>
      <c r="F25" s="65">
        <f t="shared" si="1"/>
        <v>86.941800878477309</v>
      </c>
      <c r="G25" s="65">
        <f t="shared" si="2"/>
        <v>152.60199164792806</v>
      </c>
    </row>
    <row r="26" spans="1:7" ht="38.25">
      <c r="A26" s="10" t="s">
        <v>59</v>
      </c>
      <c r="B26" s="18" t="s">
        <v>72</v>
      </c>
      <c r="C26" s="35">
        <v>622.6</v>
      </c>
      <c r="D26" s="65">
        <v>1092.8</v>
      </c>
      <c r="E26" s="65">
        <v>950.1</v>
      </c>
      <c r="F26" s="65">
        <f t="shared" si="1"/>
        <v>86.941800878477309</v>
      </c>
      <c r="G26" s="65">
        <f t="shared" si="2"/>
        <v>152.60199164792806</v>
      </c>
    </row>
    <row r="27" spans="1:7" s="39" customFormat="1" ht="25.5">
      <c r="A27" s="41" t="s">
        <v>88</v>
      </c>
      <c r="B27" s="44" t="s">
        <v>89</v>
      </c>
      <c r="C27" s="45">
        <v>0</v>
      </c>
      <c r="D27" s="64">
        <v>30</v>
      </c>
      <c r="E27" s="64">
        <v>0</v>
      </c>
      <c r="F27" s="65">
        <f t="shared" si="1"/>
        <v>0</v>
      </c>
      <c r="G27" s="65">
        <v>0</v>
      </c>
    </row>
    <row r="28" spans="1:7" s="39" customFormat="1" ht="25.5">
      <c r="A28" s="41" t="s">
        <v>88</v>
      </c>
      <c r="B28" s="44" t="s">
        <v>90</v>
      </c>
      <c r="C28" s="45">
        <v>0</v>
      </c>
      <c r="D28" s="64">
        <v>10</v>
      </c>
      <c r="E28" s="64">
        <v>0</v>
      </c>
      <c r="F28" s="65">
        <f t="shared" si="1"/>
        <v>0</v>
      </c>
      <c r="G28" s="65">
        <v>0</v>
      </c>
    </row>
    <row r="29" spans="1:7">
      <c r="A29" s="26" t="s">
        <v>4</v>
      </c>
      <c r="B29" s="26"/>
      <c r="C29" s="27">
        <f>C31+C35+C37+C40+C42</f>
        <v>2196.1</v>
      </c>
      <c r="D29" s="49">
        <f>D31+D35+D37+D40+D42</f>
        <v>5837.5999999999995</v>
      </c>
      <c r="E29" s="49">
        <f>E31+E35+E37+E40+E42</f>
        <v>2531.5</v>
      </c>
      <c r="F29" s="50">
        <f>E29/D29*100</f>
        <v>43.365424146909689</v>
      </c>
      <c r="G29" s="50">
        <f t="shared" ref="G29:G43" si="3">E29/C29*100</f>
        <v>115.27252857338009</v>
      </c>
    </row>
    <row r="30" spans="1:7" ht="17.25" customHeight="1">
      <c r="A30" s="3" t="s">
        <v>3</v>
      </c>
      <c r="B30" s="2"/>
      <c r="C30" s="23"/>
      <c r="D30" s="50"/>
      <c r="E30" s="50"/>
      <c r="F30" s="50"/>
      <c r="G30" s="53"/>
    </row>
    <row r="31" spans="1:7" ht="25.5">
      <c r="A31" s="3" t="s">
        <v>5</v>
      </c>
      <c r="B31" s="11" t="s">
        <v>6</v>
      </c>
      <c r="C31" s="35">
        <v>1062.3</v>
      </c>
      <c r="D31" s="51">
        <v>2038.2</v>
      </c>
      <c r="E31" s="52">
        <v>1238.9000000000001</v>
      </c>
      <c r="F31" s="53">
        <f t="shared" ref="F31:F43" si="4">E31/D31*100</f>
        <v>60.784025120204099</v>
      </c>
      <c r="G31" s="53">
        <f t="shared" si="3"/>
        <v>116.6243057516709</v>
      </c>
    </row>
    <row r="32" spans="1:7" ht="54" customHeight="1">
      <c r="A32" s="3" t="s">
        <v>7</v>
      </c>
      <c r="B32" s="12" t="s">
        <v>8</v>
      </c>
      <c r="C32" s="35">
        <v>1059</v>
      </c>
      <c r="D32" s="53">
        <v>2028.3</v>
      </c>
      <c r="E32" s="53">
        <v>1237</v>
      </c>
      <c r="F32" s="53">
        <f t="shared" si="4"/>
        <v>60.987033476310216</v>
      </c>
      <c r="G32" s="53">
        <f t="shared" si="3"/>
        <v>116.80830972615675</v>
      </c>
    </row>
    <row r="33" spans="1:7" ht="15" customHeight="1">
      <c r="A33" s="34" t="s">
        <v>83</v>
      </c>
      <c r="B33" s="11" t="s">
        <v>84</v>
      </c>
      <c r="C33" s="35">
        <v>5</v>
      </c>
      <c r="D33" s="53">
        <v>5</v>
      </c>
      <c r="E33" s="53">
        <v>0</v>
      </c>
      <c r="F33" s="53">
        <f t="shared" si="4"/>
        <v>0</v>
      </c>
      <c r="G33" s="53">
        <f t="shared" si="3"/>
        <v>0</v>
      </c>
    </row>
    <row r="34" spans="1:7" ht="24.75" customHeight="1">
      <c r="A34" s="3" t="s">
        <v>9</v>
      </c>
      <c r="B34" s="11" t="s">
        <v>10</v>
      </c>
      <c r="C34" s="35">
        <v>3.3</v>
      </c>
      <c r="D34" s="53">
        <v>4.9000000000000004</v>
      </c>
      <c r="E34" s="53">
        <v>1.9</v>
      </c>
      <c r="F34" s="53">
        <f t="shared" si="4"/>
        <v>38.775510204081627</v>
      </c>
      <c r="G34" s="53">
        <f t="shared" si="3"/>
        <v>57.575757575757578</v>
      </c>
    </row>
    <row r="35" spans="1:7">
      <c r="A35" s="3" t="s">
        <v>11</v>
      </c>
      <c r="B35" s="11" t="s">
        <v>12</v>
      </c>
      <c r="C35" s="35">
        <v>61.6</v>
      </c>
      <c r="D35" s="53">
        <v>81</v>
      </c>
      <c r="E35" s="53">
        <v>60.7</v>
      </c>
      <c r="F35" s="53">
        <f t="shared" si="4"/>
        <v>74.938271604938279</v>
      </c>
      <c r="G35" s="53">
        <f t="shared" si="3"/>
        <v>98.538961038961034</v>
      </c>
    </row>
    <row r="36" spans="1:7" ht="25.5">
      <c r="A36" s="3" t="s">
        <v>13</v>
      </c>
      <c r="B36" s="11" t="s">
        <v>14</v>
      </c>
      <c r="C36" s="35">
        <v>61.6</v>
      </c>
      <c r="D36" s="53">
        <v>81</v>
      </c>
      <c r="E36" s="53">
        <v>60.7</v>
      </c>
      <c r="F36" s="53">
        <f t="shared" si="4"/>
        <v>74.938271604938279</v>
      </c>
      <c r="G36" s="53">
        <f t="shared" si="3"/>
        <v>98.538961038961034</v>
      </c>
    </row>
    <row r="37" spans="1:7">
      <c r="A37" s="3" t="s">
        <v>15</v>
      </c>
      <c r="B37" s="11" t="s">
        <v>16</v>
      </c>
      <c r="C37" s="35">
        <v>410.1</v>
      </c>
      <c r="D37" s="53">
        <v>641.70000000000005</v>
      </c>
      <c r="E37" s="53">
        <v>458.6</v>
      </c>
      <c r="F37" s="53">
        <f t="shared" si="4"/>
        <v>71.466417328969925</v>
      </c>
      <c r="G37" s="53">
        <f t="shared" si="3"/>
        <v>111.82638380882712</v>
      </c>
    </row>
    <row r="38" spans="1:7" ht="25.5">
      <c r="A38" s="3" t="s">
        <v>17</v>
      </c>
      <c r="B38" s="11" t="s">
        <v>18</v>
      </c>
      <c r="C38" s="35">
        <v>277.60000000000002</v>
      </c>
      <c r="D38" s="53">
        <v>641.70000000000005</v>
      </c>
      <c r="E38" s="53">
        <v>458.6</v>
      </c>
      <c r="F38" s="53">
        <f t="shared" si="4"/>
        <v>71.466417328969925</v>
      </c>
      <c r="G38" s="53">
        <f t="shared" si="3"/>
        <v>165.20172910662825</v>
      </c>
    </row>
    <row r="39" spans="1:7" ht="25.5">
      <c r="A39" s="14" t="s">
        <v>75</v>
      </c>
      <c r="B39" s="11" t="s">
        <v>76</v>
      </c>
      <c r="C39" s="35">
        <v>132.5</v>
      </c>
      <c r="D39" s="53">
        <v>0</v>
      </c>
      <c r="E39" s="53">
        <v>0</v>
      </c>
      <c r="F39" s="53">
        <v>0</v>
      </c>
      <c r="G39" s="53">
        <f t="shared" si="3"/>
        <v>0</v>
      </c>
    </row>
    <row r="40" spans="1:7" ht="25.5">
      <c r="A40" s="3" t="s">
        <v>19</v>
      </c>
      <c r="B40" s="11" t="s">
        <v>20</v>
      </c>
      <c r="C40" s="35">
        <v>151.69999999999999</v>
      </c>
      <c r="D40" s="53">
        <v>1175</v>
      </c>
      <c r="E40" s="53">
        <v>208.3</v>
      </c>
      <c r="F40" s="53">
        <f t="shared" si="4"/>
        <v>17.727659574468085</v>
      </c>
      <c r="G40" s="53">
        <f t="shared" si="3"/>
        <v>137.31048121292025</v>
      </c>
    </row>
    <row r="41" spans="1:7">
      <c r="A41" s="3" t="s">
        <v>21</v>
      </c>
      <c r="B41" s="11" t="s">
        <v>22</v>
      </c>
      <c r="C41" s="35">
        <v>151.69999999999999</v>
      </c>
      <c r="D41" s="53">
        <v>1175</v>
      </c>
      <c r="E41" s="53">
        <v>208.3</v>
      </c>
      <c r="F41" s="53">
        <f t="shared" si="4"/>
        <v>17.727659574468085</v>
      </c>
      <c r="G41" s="53">
        <f t="shared" si="3"/>
        <v>137.31048121292025</v>
      </c>
    </row>
    <row r="42" spans="1:7">
      <c r="A42" s="3" t="s">
        <v>85</v>
      </c>
      <c r="B42" s="11" t="s">
        <v>23</v>
      </c>
      <c r="C42" s="35">
        <v>510.4</v>
      </c>
      <c r="D42" s="53">
        <v>1901.7</v>
      </c>
      <c r="E42" s="53">
        <v>565</v>
      </c>
      <c r="F42" s="53">
        <f t="shared" si="4"/>
        <v>29.71025924173108</v>
      </c>
      <c r="G42" s="53">
        <f t="shared" si="3"/>
        <v>110.69749216300941</v>
      </c>
    </row>
    <row r="43" spans="1:7">
      <c r="A43" s="3" t="s">
        <v>24</v>
      </c>
      <c r="B43" s="11" t="s">
        <v>25</v>
      </c>
      <c r="C43" s="35">
        <v>510.4</v>
      </c>
      <c r="D43" s="53">
        <v>1901.7</v>
      </c>
      <c r="E43" s="53">
        <v>565</v>
      </c>
      <c r="F43" s="53">
        <f t="shared" si="4"/>
        <v>29.71025924173108</v>
      </c>
      <c r="G43" s="53">
        <f t="shared" si="3"/>
        <v>110.69749216300941</v>
      </c>
    </row>
    <row r="44" spans="1:7" ht="38.25">
      <c r="A44" s="9" t="s">
        <v>26</v>
      </c>
      <c r="B44" s="9"/>
      <c r="C44" s="29">
        <f>C5-C29</f>
        <v>-24.499999999999545</v>
      </c>
      <c r="D44" s="50">
        <f>D5-D29</f>
        <v>-227.99999999999909</v>
      </c>
      <c r="E44" s="50">
        <f>E5-E29</f>
        <v>-366.69999999999982</v>
      </c>
      <c r="F44" s="50"/>
      <c r="G44" s="50"/>
    </row>
    <row r="45" spans="1:7" ht="25.5">
      <c r="A45" s="9" t="s">
        <v>27</v>
      </c>
      <c r="B45" s="9"/>
      <c r="C45" s="8">
        <f>C47</f>
        <v>24.5</v>
      </c>
      <c r="D45" s="54">
        <f t="shared" ref="D45:E45" si="5">D47</f>
        <v>228</v>
      </c>
      <c r="E45" s="54">
        <f t="shared" si="5"/>
        <v>366.60000000000036</v>
      </c>
      <c r="F45" s="55"/>
      <c r="G45" s="50"/>
    </row>
    <row r="46" spans="1:7">
      <c r="A46" s="3" t="s">
        <v>3</v>
      </c>
      <c r="B46" s="3"/>
      <c r="C46" s="7"/>
      <c r="D46" s="56"/>
      <c r="E46" s="56"/>
      <c r="F46" s="57"/>
      <c r="G46" s="57"/>
    </row>
    <row r="47" spans="1:7" ht="38.25">
      <c r="A47" s="3" t="s">
        <v>28</v>
      </c>
      <c r="B47" s="11" t="s">
        <v>29</v>
      </c>
      <c r="C47" s="33">
        <f t="shared" ref="C47:D47" si="6">C48+C49</f>
        <v>24.5</v>
      </c>
      <c r="D47" s="56">
        <f t="shared" si="6"/>
        <v>228</v>
      </c>
      <c r="E47" s="56">
        <f>E48+E49</f>
        <v>366.60000000000036</v>
      </c>
      <c r="F47" s="57"/>
      <c r="G47" s="57"/>
    </row>
    <row r="48" spans="1:7" ht="25.5">
      <c r="A48" s="3" t="s">
        <v>30</v>
      </c>
      <c r="B48" s="11" t="s">
        <v>31</v>
      </c>
      <c r="C48" s="46">
        <v>-2247.9</v>
      </c>
      <c r="D48" s="56">
        <v>-5609.6</v>
      </c>
      <c r="E48" s="56">
        <v>-2186.6999999999998</v>
      </c>
      <c r="F48" s="57"/>
      <c r="G48" s="57"/>
    </row>
    <row r="49" spans="1:7" ht="29.25" customHeight="1">
      <c r="A49" s="3" t="s">
        <v>32</v>
      </c>
      <c r="B49" s="11" t="s">
        <v>33</v>
      </c>
      <c r="C49" s="46">
        <v>2272.4</v>
      </c>
      <c r="D49" s="56">
        <v>5837.6</v>
      </c>
      <c r="E49" s="56">
        <v>2553.3000000000002</v>
      </c>
      <c r="F49" s="57"/>
      <c r="G49" s="57"/>
    </row>
    <row r="53" spans="1:7">
      <c r="A53" s="62" t="s">
        <v>39</v>
      </c>
      <c r="B53" s="62"/>
      <c r="C53" s="62"/>
      <c r="D53" s="62"/>
      <c r="E53" s="62"/>
      <c r="F53" s="62"/>
      <c r="G53" s="62"/>
    </row>
  </sheetData>
  <mergeCells count="2">
    <mergeCell ref="A53:G53"/>
    <mergeCell ref="A2:G2"/>
  </mergeCells>
  <pageMargins left="0.7" right="0.7" top="0.75" bottom="0.75" header="0.3" footer="0.3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G10"/>
  <sheetViews>
    <sheetView workbookViewId="0">
      <selection activeCell="B6" sqref="B6"/>
    </sheetView>
  </sheetViews>
  <sheetFormatPr defaultRowHeight="15"/>
  <cols>
    <col min="1" max="1" width="22.28515625" style="5" customWidth="1"/>
    <col min="2" max="2" width="15.7109375" style="5" customWidth="1"/>
    <col min="3" max="3" width="10.42578125" style="5" customWidth="1"/>
    <col min="4" max="4" width="14.140625" style="5" customWidth="1"/>
    <col min="5" max="5" width="12.85546875" style="5" customWidth="1"/>
    <col min="6" max="6" width="11.7109375" style="5" customWidth="1"/>
    <col min="7" max="7" width="13.7109375" style="5" customWidth="1"/>
    <col min="8" max="16384" width="9.140625" style="5"/>
  </cols>
  <sheetData>
    <row r="2" spans="1:7" ht="96" customHeight="1">
      <c r="A2" s="63" t="s">
        <v>95</v>
      </c>
      <c r="B2" s="62"/>
      <c r="C2" s="62"/>
      <c r="D2" s="62"/>
      <c r="E2" s="62"/>
      <c r="F2" s="62"/>
      <c r="G2" s="62"/>
    </row>
    <row r="3" spans="1:7">
      <c r="G3" s="6"/>
    </row>
    <row r="4" spans="1:7" ht="67.5" customHeight="1">
      <c r="A4" s="1" t="s">
        <v>34</v>
      </c>
      <c r="B4" s="13" t="s">
        <v>35</v>
      </c>
      <c r="C4" s="13" t="s">
        <v>92</v>
      </c>
      <c r="D4" s="13" t="s">
        <v>93</v>
      </c>
      <c r="E4" s="13" t="s">
        <v>94</v>
      </c>
      <c r="F4" s="13" t="s">
        <v>79</v>
      </c>
      <c r="G4" s="13" t="s">
        <v>78</v>
      </c>
    </row>
    <row r="5" spans="1:7" ht="44.25" customHeight="1">
      <c r="A5" s="14" t="s">
        <v>36</v>
      </c>
      <c r="B5" s="60">
        <v>3</v>
      </c>
      <c r="C5" s="61">
        <v>516.6</v>
      </c>
      <c r="D5" s="60">
        <v>1024.2</v>
      </c>
      <c r="E5" s="61">
        <v>613.20000000000005</v>
      </c>
      <c r="F5" s="57">
        <f>E5/D5*100</f>
        <v>59.871118922085529</v>
      </c>
      <c r="G5" s="57">
        <f>E5/C5*100</f>
        <v>118.69918699186992</v>
      </c>
    </row>
    <row r="6" spans="1:7" ht="42.75" customHeight="1">
      <c r="A6" s="3" t="s">
        <v>37</v>
      </c>
      <c r="B6" s="60">
        <v>3</v>
      </c>
      <c r="C6" s="47">
        <v>306.7</v>
      </c>
      <c r="D6" s="60">
        <v>577.9</v>
      </c>
      <c r="E6" s="60">
        <v>364.8</v>
      </c>
      <c r="F6" s="57">
        <f>E6/D6*100</f>
        <v>63.125108150199004</v>
      </c>
      <c r="G6" s="57">
        <f>E6/C6*100</f>
        <v>118.94359308770785</v>
      </c>
    </row>
    <row r="10" spans="1:7">
      <c r="A10" s="62" t="s">
        <v>62</v>
      </c>
      <c r="B10" s="62"/>
      <c r="C10" s="62"/>
      <c r="D10" s="62"/>
      <c r="E10" s="62"/>
      <c r="F10" s="62"/>
      <c r="G10" s="62"/>
    </row>
  </sheetData>
  <mergeCells count="2">
    <mergeCell ref="A2:G2"/>
    <mergeCell ref="A10:G10"/>
  </mergeCells>
  <pageMargins left="0.7" right="0.7" top="0.75" bottom="0.75" header="0.3" footer="0.3"/>
  <pageSetup paperSize="9" scale="8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F12"/>
  <sheetViews>
    <sheetView tabSelected="1" workbookViewId="0">
      <selection activeCell="C6" sqref="C6"/>
    </sheetView>
  </sheetViews>
  <sheetFormatPr defaultRowHeight="15"/>
  <cols>
    <col min="1" max="1" width="37.85546875" style="5" customWidth="1"/>
    <col min="2" max="2" width="12" style="5" customWidth="1"/>
    <col min="3" max="3" width="17.42578125" style="5" customWidth="1"/>
    <col min="4" max="4" width="14.5703125" style="5" customWidth="1"/>
    <col min="5" max="5" width="11.85546875" style="5" customWidth="1"/>
    <col min="6" max="6" width="13.7109375" style="5" customWidth="1"/>
    <col min="7" max="16384" width="9.140625" style="5"/>
  </cols>
  <sheetData>
    <row r="2" spans="1:6" ht="96" customHeight="1">
      <c r="A2" s="63" t="s">
        <v>96</v>
      </c>
      <c r="B2" s="62"/>
      <c r="C2" s="62"/>
      <c r="D2" s="62"/>
      <c r="E2" s="62"/>
      <c r="F2" s="62"/>
    </row>
    <row r="3" spans="1:6">
      <c r="B3" s="28"/>
      <c r="F3" s="6"/>
    </row>
    <row r="4" spans="1:6" ht="66.75" customHeight="1">
      <c r="A4" s="4" t="s">
        <v>60</v>
      </c>
      <c r="B4" s="13" t="s">
        <v>92</v>
      </c>
      <c r="C4" s="13" t="s">
        <v>93</v>
      </c>
      <c r="D4" s="13" t="s">
        <v>97</v>
      </c>
      <c r="E4" s="13" t="s">
        <v>79</v>
      </c>
      <c r="F4" s="13" t="s">
        <v>80</v>
      </c>
    </row>
    <row r="5" spans="1:6" ht="66.75" customHeight="1">
      <c r="A5" s="31" t="s">
        <v>81</v>
      </c>
      <c r="B5" s="30">
        <v>0</v>
      </c>
      <c r="C5" s="58">
        <v>2</v>
      </c>
      <c r="D5" s="58">
        <v>0</v>
      </c>
      <c r="E5" s="58">
        <f t="shared" ref="E5:E8" si="0">D5/C5*100</f>
        <v>0</v>
      </c>
      <c r="F5" s="58">
        <v>0</v>
      </c>
    </row>
    <row r="6" spans="1:6" ht="65.25" customHeight="1">
      <c r="A6" s="19" t="s">
        <v>64</v>
      </c>
      <c r="B6" s="48">
        <v>151.69999999999999</v>
      </c>
      <c r="C6" s="58">
        <v>1175</v>
      </c>
      <c r="D6" s="58">
        <v>208.3</v>
      </c>
      <c r="E6" s="58">
        <f t="shared" si="0"/>
        <v>17.727659574468085</v>
      </c>
      <c r="F6" s="58">
        <f t="shared" ref="F6:F8" si="1">D6/B6*100</f>
        <v>137.31048121292025</v>
      </c>
    </row>
    <row r="7" spans="1:6" ht="54" customHeight="1">
      <c r="A7" s="32" t="s">
        <v>82</v>
      </c>
      <c r="B7" s="48">
        <v>277.60000000000002</v>
      </c>
      <c r="C7" s="58">
        <v>641.70000000000005</v>
      </c>
      <c r="D7" s="58">
        <v>458.6</v>
      </c>
      <c r="E7" s="58">
        <f t="shared" si="0"/>
        <v>71.466417328969925</v>
      </c>
      <c r="F7" s="58">
        <f t="shared" si="1"/>
        <v>165.20172910662825</v>
      </c>
    </row>
    <row r="8" spans="1:6">
      <c r="A8" s="2" t="s">
        <v>61</v>
      </c>
      <c r="B8" s="59">
        <f>B6+B7+B5</f>
        <v>429.3</v>
      </c>
      <c r="C8" s="59">
        <f t="shared" ref="C8:D8" si="2">C6+C7+C5</f>
        <v>1818.7</v>
      </c>
      <c r="D8" s="59">
        <f t="shared" si="2"/>
        <v>666.90000000000009</v>
      </c>
      <c r="E8" s="59">
        <f t="shared" si="0"/>
        <v>36.669049320943536</v>
      </c>
      <c r="F8" s="59">
        <f t="shared" si="1"/>
        <v>155.34591194968556</v>
      </c>
    </row>
    <row r="12" spans="1:6">
      <c r="A12" s="62" t="s">
        <v>63</v>
      </c>
      <c r="B12" s="62"/>
      <c r="C12" s="62"/>
      <c r="D12" s="62"/>
      <c r="E12" s="62"/>
      <c r="F12" s="62"/>
    </row>
  </sheetData>
  <mergeCells count="2">
    <mergeCell ref="A2:F2"/>
    <mergeCell ref="A12:F12"/>
  </mergeCells>
  <pageMargins left="0.7" right="0.7" top="0.75" bottom="0.75" header="0.3" footer="0.3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таблица 1</vt:lpstr>
      <vt:lpstr>таблица 2</vt:lpstr>
      <vt:lpstr>таблица 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radaeva</dc:creator>
  <cp:lastModifiedBy>radaeva</cp:lastModifiedBy>
  <cp:lastPrinted>2020-04-27T13:48:08Z</cp:lastPrinted>
  <dcterms:created xsi:type="dcterms:W3CDTF">2017-04-17T10:25:39Z</dcterms:created>
  <dcterms:modified xsi:type="dcterms:W3CDTF">2020-10-20T11:50:12Z</dcterms:modified>
</cp:coreProperties>
</file>