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2"/>
  <c r="G13"/>
  <c r="G14"/>
  <c r="G15"/>
  <c r="G16"/>
  <c r="G19"/>
  <c r="G20"/>
  <c r="G21"/>
  <c r="G23"/>
  <c r="G24"/>
  <c r="G25"/>
  <c r="G26"/>
  <c r="F7"/>
  <c r="F8"/>
  <c r="F9"/>
  <c r="F10"/>
  <c r="F11"/>
  <c r="F12"/>
  <c r="F13"/>
  <c r="F14"/>
  <c r="F15"/>
  <c r="F16"/>
  <c r="F17"/>
  <c r="F19"/>
  <c r="F22"/>
  <c r="F23"/>
  <c r="F24"/>
  <c r="F25"/>
  <c r="F26"/>
  <c r="F27"/>
  <c r="F28"/>
  <c r="G5"/>
  <c r="F5"/>
  <c r="E31"/>
  <c r="D29"/>
  <c r="E29"/>
  <c r="D31"/>
  <c r="G32"/>
  <c r="G34"/>
  <c r="G35"/>
  <c r="G36"/>
  <c r="G37"/>
  <c r="G38"/>
  <c r="G39"/>
  <c r="G40"/>
  <c r="G41"/>
  <c r="G42"/>
  <c r="F32"/>
  <c r="F34"/>
  <c r="F35"/>
  <c r="F36"/>
  <c r="F37"/>
  <c r="F38"/>
  <c r="F40"/>
  <c r="F41"/>
  <c r="F42"/>
  <c r="F43"/>
  <c r="E47"/>
  <c r="G31"/>
  <c r="G43"/>
  <c r="F31"/>
  <c r="C8" i="3"/>
  <c r="D8"/>
  <c r="B8"/>
  <c r="E5"/>
  <c r="C29" i="1" l="1"/>
  <c r="F6" i="3" l="1"/>
  <c r="F7"/>
  <c r="E6"/>
  <c r="E7"/>
  <c r="E8" l="1"/>
  <c r="F8" l="1"/>
  <c r="G6" i="2" l="1"/>
  <c r="D47" i="1" l="1"/>
  <c r="D45" s="1"/>
  <c r="E45"/>
  <c r="D44"/>
  <c r="C44"/>
  <c r="G5" i="2"/>
  <c r="F6"/>
  <c r="F5"/>
  <c r="E44" i="1" l="1"/>
  <c r="G29"/>
  <c r="F29"/>
  <c r="C47"/>
  <c r="C45" s="1"/>
</calcChain>
</file>

<file path=xl/sharedStrings.xml><?xml version="1.0" encoding="utf-8"?>
<sst xmlns="http://schemas.openxmlformats.org/spreadsheetml/2006/main" count="110" uniqueCount="99">
  <si>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</si>
  <si>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</si>
  <si>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</si>
  <si>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</si>
  <si>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</si>
  <si>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</si>
  <si>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</si>
  <si>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</si>
  <si>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</si>
  <si>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</si>
  <si>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</si>
  <si>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</si>
  <si>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</si>
  <si>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</si>
  <si>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</si>
  <si>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</si>
  <si>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</si>
  <si>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</si>
  <si>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</si>
  <si>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</si>
  <si>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</si>
  <si>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</si>
  <si>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</si>
  <si>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</si>
  <si>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</si>
  <si>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</si>
  <si>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</si>
  <si>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</si>
  <si>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</si>
  <si>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</si>
  <si>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</si>
  <si>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</si>
  <si>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</si>
  <si>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</si>
  <si>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</si>
  <si>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</si>
  <si>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</si>
  <si>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</si>
  <si>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</si>
  <si>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</si>
  <si>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</si>
  <si>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</si>
  <si>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</si>
  <si>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</si>
  <si>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</si>
  <si>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</si>
  <si>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</si>
  <si>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</si>
  <si>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</si>
  <si>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</si>
  <si>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</si>
  <si>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</si>
  <si>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</si>
  <si>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</si>
  <si>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</si>
  <si>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</si>
  <si>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</si>
  <si>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</si>
  <si>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</si>
  <si>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</si>
  <si>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</si>
  <si>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</si>
  <si>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</si>
  <si>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</si>
  <si>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</si>
  <si>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</si>
  <si>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</si>
  <si>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</si>
  <si>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</si>
  <si>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</si>
  <si>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</si>
  <si>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</si>
  <si>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Прочие неналоговые доходы</t>
  </si>
  <si>
    <t>Другие вопросы в области экономики</t>
  </si>
  <si>
    <t>00 0412 0000000000 000</t>
  </si>
  <si>
    <t>% исполнения плана                       2020 года</t>
  </si>
  <si>
    <t>% исполнения 2020 года к 2019 году</t>
  </si>
  <si>
    <t>% исполнения плана 2020 года</t>
  </si>
  <si>
    <t>% исполнения 2020 года к 2019  году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</si>
  <si>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</si>
  <si>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Муниципальная программа "Ремонт автомобильных дорог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</si>
  <si>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</si>
  <si>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</si>
  <si>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</si>
  <si>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Субсидии на реализацию проектов развития муниципальных образований области, основанных на местных инитиативах</t>
  </si>
  <si>
    <t>20229999100073150</t>
  </si>
  <si>
    <t>Безвозмездные поступления физических лиц</t>
  </si>
  <si>
    <t>20705030100073150</t>
  </si>
  <si>
    <t>20405099100073150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</si>
  <si>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января 2021 года      
</t>
  </si>
  <si>
    <t>Исполнено на 1 января 2020 г. (тыс.руб)</t>
  </si>
  <si>
    <t>Утвержденные бюджетные назначения на           1 января 2021 г. (тыс.руб)</t>
  </si>
  <si>
    <t>Исполнено на 1 января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</si>
  <si>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января 2021 г.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</si>
  <si>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2021 года     
</t>
  </si>
  <si>
    <t>Исполнено  на       1 января 2021 г. (тыс.руб)</t>
  </si>
  <si>
    <t>-</t>
  </si>
  <si>
    <t>20216001100001150</t>
  </si>
  <si>
    <t>св. 12,5 раза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</si>
</sst>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6" fontId="8" fillId="0" borderId="1" xfId="1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164" fontId="4" fillId="0" borderId="0" xfId="0" applyNumberFormat="1" applyFont="1"/>
    <xf numFmtId="167" fontId="10" fillId="0" borderId="1" xfId="2" applyNumberFormat="1" applyFont="1" applyFill="1" applyBorder="1" applyAlignment="1" applyProtection="1">
      <alignment horizontal="right" vertical="center"/>
      <protection hidden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1" fillId="0" borderId="1" xfId="0" applyNumberFormat="1" applyFont="1" applyFill="1" applyBorder="1" applyAlignment="1">
      <alignment horizontal="right" vertical="top" wrapText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3"/>
  <sheetViews>
    <sheetView topLeftCell="A35" workbookViewId="0">
      <selection activeCell="E49" sqref="E49"/>
    </sheetView>
  </sheetViews>
  <sheetFormatPr defaultRowHeight="15"/>
  <cols>
    <col min="1" max="1" width="25.140625" style="5" customWidth="1"/>
    <col min="2" max="2" width="21.140625" style="5" customWidth="1"/>
    <col min="3" max="3" width="12.5703125" style="5" customWidth="1"/>
    <col min="4" max="4" width="14.5703125" style="5" customWidth="1"/>
    <col min="5" max="5" width="12.140625" style="5" customWidth="1"/>
    <col min="6" max="6" width="11.140625" style="5" customWidth="1"/>
    <col min="7" max="7" width="12.28515625" style="5" customWidth="1"/>
    <col min="8" max="16384" width="9.140625" style="5"/>
  </cols>
  <sheetData>
    <row r="2" spans="1:7" ht="58.5" customHeight="1">
      <c r="A2" s="57" t="s">
        <v>89</v>
      </c>
      <c r="B2" s="56"/>
      <c r="C2" s="56"/>
      <c r="D2" s="56"/>
      <c r="E2" s="56"/>
      <c r="F2" s="56"/>
      <c r="G2" s="56"/>
    </row>
    <row r="3" spans="1:7">
      <c r="G3" s="6" t="s">
        <v>38</v>
      </c>
    </row>
    <row r="4" spans="1:7" ht="68.25" customHeight="1">
      <c r="A4" s="4" t="s">
        <v>0</v>
      </c>
      <c r="B4" s="4" t="s">
        <v>1</v>
      </c>
      <c r="C4" s="1" t="s">
        <v>90</v>
      </c>
      <c r="D4" s="1" t="s">
        <v>91</v>
      </c>
      <c r="E4" s="1" t="s">
        <v>92</v>
      </c>
      <c r="F4" s="14" t="s">
        <v>75</v>
      </c>
      <c r="G4" s="14" t="s">
        <v>76</v>
      </c>
    </row>
    <row r="5" spans="1:7" ht="15.75" customHeight="1">
      <c r="A5" s="48" t="s">
        <v>2</v>
      </c>
      <c r="B5" s="49"/>
      <c r="C5" s="47">
        <v>5279.6</v>
      </c>
      <c r="D5" s="47">
        <v>5619.5</v>
      </c>
      <c r="E5" s="47">
        <v>5272.7</v>
      </c>
      <c r="F5" s="47">
        <f t="shared" ref="F5:F28" si="0">E5/D5*100</f>
        <v>93.828632440608601</v>
      </c>
      <c r="G5" s="47">
        <f t="shared" ref="G5:G26" si="1">E5/C5*100</f>
        <v>99.869308280930355</v>
      </c>
    </row>
    <row r="6" spans="1:7" ht="15" customHeight="1">
      <c r="A6" s="41" t="s">
        <v>3</v>
      </c>
      <c r="B6" s="45"/>
      <c r="C6" s="52"/>
      <c r="D6" s="51"/>
      <c r="E6" s="51"/>
      <c r="F6" s="47"/>
      <c r="G6" s="47"/>
    </row>
    <row r="7" spans="1:7" ht="25.5" customHeight="1">
      <c r="A7" s="40" t="s">
        <v>40</v>
      </c>
      <c r="B7" s="42">
        <v>1E+16</v>
      </c>
      <c r="C7" s="50">
        <v>2046.6</v>
      </c>
      <c r="D7" s="52">
        <v>3335.8</v>
      </c>
      <c r="E7" s="52">
        <v>3071</v>
      </c>
      <c r="F7" s="52">
        <f t="shared" si="0"/>
        <v>92.061874213082319</v>
      </c>
      <c r="G7" s="52">
        <f t="shared" si="1"/>
        <v>150.0537476790775</v>
      </c>
    </row>
    <row r="8" spans="1:7" ht="16.5" customHeight="1">
      <c r="A8" s="40" t="s">
        <v>41</v>
      </c>
      <c r="B8" s="42">
        <v>1.01E+16</v>
      </c>
      <c r="C8" s="50">
        <v>272.7</v>
      </c>
      <c r="D8" s="52">
        <v>473.7</v>
      </c>
      <c r="E8" s="52">
        <v>338.2</v>
      </c>
      <c r="F8" s="52">
        <f t="shared" si="0"/>
        <v>71.395397931180071</v>
      </c>
      <c r="G8" s="52">
        <f t="shared" si="1"/>
        <v>124.01906857352402</v>
      </c>
    </row>
    <row r="9" spans="1:7" ht="25.5">
      <c r="A9" s="40" t="s">
        <v>42</v>
      </c>
      <c r="B9" s="43" t="s">
        <v>43</v>
      </c>
      <c r="C9" s="50">
        <v>272.7</v>
      </c>
      <c r="D9" s="52">
        <v>473.7</v>
      </c>
      <c r="E9" s="52">
        <v>338.2</v>
      </c>
      <c r="F9" s="52">
        <f t="shared" si="0"/>
        <v>71.395397931180071</v>
      </c>
      <c r="G9" s="52">
        <f t="shared" si="1"/>
        <v>124.01906857352402</v>
      </c>
    </row>
    <row r="10" spans="1:7">
      <c r="A10" s="40" t="s">
        <v>44</v>
      </c>
      <c r="B10" s="42">
        <v>1.05E+16</v>
      </c>
      <c r="C10" s="50">
        <v>432</v>
      </c>
      <c r="D10" s="52">
        <v>1703</v>
      </c>
      <c r="E10" s="52">
        <v>494.2</v>
      </c>
      <c r="F10" s="52">
        <f t="shared" si="0"/>
        <v>29.019377568995893</v>
      </c>
      <c r="G10" s="52">
        <f t="shared" si="1"/>
        <v>114.39814814814815</v>
      </c>
    </row>
    <row r="11" spans="1:7" ht="25.5">
      <c r="A11" s="40" t="s">
        <v>45</v>
      </c>
      <c r="B11" s="43" t="s">
        <v>46</v>
      </c>
      <c r="C11" s="50">
        <v>432</v>
      </c>
      <c r="D11" s="52">
        <v>1703</v>
      </c>
      <c r="E11" s="52">
        <v>604.20000000000005</v>
      </c>
      <c r="F11" s="52">
        <f t="shared" si="0"/>
        <v>35.478567234292427</v>
      </c>
      <c r="G11" s="52">
        <f t="shared" si="1"/>
        <v>139.86111111111111</v>
      </c>
    </row>
    <row r="12" spans="1:7">
      <c r="A12" s="40" t="s">
        <v>47</v>
      </c>
      <c r="B12" s="42">
        <v>1.06E+16</v>
      </c>
      <c r="C12" s="50">
        <v>1272.2</v>
      </c>
      <c r="D12" s="52">
        <v>1023.2</v>
      </c>
      <c r="E12" s="52">
        <v>104.7</v>
      </c>
      <c r="F12" s="52">
        <f t="shared" si="0"/>
        <v>10.232603596559812</v>
      </c>
      <c r="G12" s="52">
        <f t="shared" si="1"/>
        <v>8.22983807577425</v>
      </c>
    </row>
    <row r="13" spans="1:7" ht="25.5">
      <c r="A13" s="40" t="s">
        <v>48</v>
      </c>
      <c r="B13" s="43" t="s">
        <v>49</v>
      </c>
      <c r="C13" s="50">
        <v>138.6</v>
      </c>
      <c r="D13" s="52">
        <v>251</v>
      </c>
      <c r="E13" s="52">
        <v>104.7</v>
      </c>
      <c r="F13" s="52">
        <f t="shared" si="0"/>
        <v>41.713147410358566</v>
      </c>
      <c r="G13" s="52">
        <f t="shared" si="1"/>
        <v>75.541125541125538</v>
      </c>
    </row>
    <row r="14" spans="1:7">
      <c r="A14" s="40" t="s">
        <v>50</v>
      </c>
      <c r="B14" s="43" t="s">
        <v>51</v>
      </c>
      <c r="C14" s="50">
        <v>1133.5999999999999</v>
      </c>
      <c r="D14" s="52">
        <v>772.2</v>
      </c>
      <c r="E14" s="52">
        <v>1024.9000000000001</v>
      </c>
      <c r="F14" s="52">
        <f t="shared" si="0"/>
        <v>132.72468272468271</v>
      </c>
      <c r="G14" s="52">
        <f t="shared" si="1"/>
        <v>90.411079745942146</v>
      </c>
    </row>
    <row r="15" spans="1:7">
      <c r="A15" s="40" t="s">
        <v>52</v>
      </c>
      <c r="B15" s="42">
        <v>1.08E+16</v>
      </c>
      <c r="C15" s="50">
        <v>0.8</v>
      </c>
      <c r="D15" s="52">
        <v>0.1</v>
      </c>
      <c r="E15" s="52">
        <v>0.1</v>
      </c>
      <c r="F15" s="52">
        <f t="shared" si="0"/>
        <v>100</v>
      </c>
      <c r="G15" s="52">
        <f t="shared" si="1"/>
        <v>12.5</v>
      </c>
    </row>
    <row r="16" spans="1:7" ht="25.5" hidden="1" customHeight="1">
      <c r="A16" s="40" t="s">
        <v>65</v>
      </c>
      <c r="B16" s="42">
        <v>1.11E+16</v>
      </c>
      <c r="C16" s="50"/>
      <c r="D16" s="52"/>
      <c r="E16" s="52"/>
      <c r="F16" s="52" t="e">
        <f t="shared" si="0"/>
        <v>#DIV/0!</v>
      </c>
      <c r="G16" s="52" t="e">
        <f t="shared" si="1"/>
        <v>#DIV/0!</v>
      </c>
    </row>
    <row r="17" spans="1:8" ht="25.5">
      <c r="A17" s="40" t="s">
        <v>65</v>
      </c>
      <c r="B17" s="42">
        <v>1.11E+16</v>
      </c>
      <c r="C17" s="50" t="s">
        <v>96</v>
      </c>
      <c r="D17" s="52">
        <v>135.80000000000001</v>
      </c>
      <c r="E17" s="52">
        <v>135.80000000000001</v>
      </c>
      <c r="F17" s="52">
        <f t="shared" si="0"/>
        <v>100</v>
      </c>
      <c r="G17" s="52">
        <v>0</v>
      </c>
    </row>
    <row r="18" spans="1:8">
      <c r="A18" s="44" t="s">
        <v>72</v>
      </c>
      <c r="B18" s="46">
        <v>1.1705E+17</v>
      </c>
      <c r="C18" s="54">
        <v>68.8</v>
      </c>
      <c r="D18" s="52">
        <v>0</v>
      </c>
      <c r="E18" s="52">
        <v>863.1</v>
      </c>
      <c r="F18" s="52">
        <v>0</v>
      </c>
      <c r="G18" s="52" t="s">
        <v>98</v>
      </c>
      <c r="H18" s="38"/>
    </row>
    <row r="19" spans="1:8" ht="53.25" customHeight="1">
      <c r="A19" s="40" t="s">
        <v>53</v>
      </c>
      <c r="B19" s="43" t="s">
        <v>66</v>
      </c>
      <c r="C19" s="50">
        <v>3233</v>
      </c>
      <c r="D19" s="52">
        <v>2283.6999999999998</v>
      </c>
      <c r="E19" s="52">
        <v>2201.6999999999998</v>
      </c>
      <c r="F19" s="52">
        <f t="shared" si="0"/>
        <v>96.409335727109507</v>
      </c>
      <c r="G19" s="52">
        <f t="shared" si="1"/>
        <v>68.100835137643045</v>
      </c>
    </row>
    <row r="20" spans="1:8" ht="51">
      <c r="A20" s="40" t="s">
        <v>54</v>
      </c>
      <c r="B20" s="43" t="s">
        <v>67</v>
      </c>
      <c r="C20" s="50">
        <v>373.2</v>
      </c>
      <c r="D20" s="52">
        <v>0</v>
      </c>
      <c r="E20" s="52">
        <v>0</v>
      </c>
      <c r="F20" s="52">
        <v>0</v>
      </c>
      <c r="G20" s="52">
        <f t="shared" si="1"/>
        <v>0</v>
      </c>
    </row>
    <row r="21" spans="1:8" ht="51">
      <c r="A21" s="40" t="s">
        <v>55</v>
      </c>
      <c r="B21" s="43" t="s">
        <v>97</v>
      </c>
      <c r="C21" s="50">
        <v>373.2</v>
      </c>
      <c r="D21" s="52">
        <v>0</v>
      </c>
      <c r="E21" s="52">
        <v>0</v>
      </c>
      <c r="F21" s="52">
        <v>0</v>
      </c>
      <c r="G21" s="52">
        <f t="shared" si="1"/>
        <v>0</v>
      </c>
    </row>
    <row r="22" spans="1:8" s="27" customFormat="1" ht="63.75">
      <c r="A22" s="40" t="s">
        <v>84</v>
      </c>
      <c r="B22" s="43" t="s">
        <v>85</v>
      </c>
      <c r="C22" s="50">
        <v>0</v>
      </c>
      <c r="D22" s="52">
        <v>860</v>
      </c>
      <c r="E22" s="52">
        <v>860</v>
      </c>
      <c r="F22" s="52">
        <f t="shared" si="0"/>
        <v>100</v>
      </c>
      <c r="G22" s="52">
        <v>0</v>
      </c>
    </row>
    <row r="23" spans="1:8" ht="51">
      <c r="A23" s="40" t="s">
        <v>56</v>
      </c>
      <c r="B23" s="43" t="s">
        <v>68</v>
      </c>
      <c r="C23" s="50">
        <v>82.9</v>
      </c>
      <c r="D23" s="52">
        <v>90.9</v>
      </c>
      <c r="E23" s="52">
        <v>90.9</v>
      </c>
      <c r="F23" s="52">
        <f t="shared" si="0"/>
        <v>100</v>
      </c>
      <c r="G23" s="52">
        <f t="shared" si="1"/>
        <v>109.65018094089265</v>
      </c>
    </row>
    <row r="24" spans="1:8" ht="76.5">
      <c r="A24" s="40" t="s">
        <v>57</v>
      </c>
      <c r="B24" s="43" t="s">
        <v>69</v>
      </c>
      <c r="C24" s="50">
        <v>82.9</v>
      </c>
      <c r="D24" s="52">
        <v>90.9</v>
      </c>
      <c r="E24" s="52">
        <v>90.9</v>
      </c>
      <c r="F24" s="52">
        <f t="shared" si="0"/>
        <v>100</v>
      </c>
      <c r="G24" s="52">
        <f t="shared" si="1"/>
        <v>109.65018094089265</v>
      </c>
    </row>
    <row r="25" spans="1:8" ht="25.5">
      <c r="A25" s="40" t="s">
        <v>58</v>
      </c>
      <c r="B25" s="43" t="s">
        <v>70</v>
      </c>
      <c r="C25" s="50">
        <v>2776.9</v>
      </c>
      <c r="D25" s="52">
        <v>1292.8</v>
      </c>
      <c r="E25" s="52">
        <v>1210.8</v>
      </c>
      <c r="F25" s="52">
        <f t="shared" si="0"/>
        <v>93.65717821782178</v>
      </c>
      <c r="G25" s="52">
        <f t="shared" si="1"/>
        <v>43.602578414779067</v>
      </c>
    </row>
    <row r="26" spans="1:8" ht="38.25">
      <c r="A26" s="40" t="s">
        <v>59</v>
      </c>
      <c r="B26" s="43" t="s">
        <v>71</v>
      </c>
      <c r="C26" s="50">
        <v>2776.9</v>
      </c>
      <c r="D26" s="52">
        <v>1292.8</v>
      </c>
      <c r="E26" s="52">
        <v>1210.8</v>
      </c>
      <c r="F26" s="52">
        <f t="shared" si="0"/>
        <v>93.65717821782178</v>
      </c>
      <c r="G26" s="52">
        <f t="shared" si="1"/>
        <v>43.602578414779067</v>
      </c>
    </row>
    <row r="27" spans="1:8" s="28" customFormat="1" ht="25.5">
      <c r="A27" s="44" t="s">
        <v>86</v>
      </c>
      <c r="B27" s="53" t="s">
        <v>87</v>
      </c>
      <c r="C27" s="54">
        <v>0</v>
      </c>
      <c r="D27" s="55">
        <v>30</v>
      </c>
      <c r="E27" s="55">
        <v>30</v>
      </c>
      <c r="F27" s="52">
        <f t="shared" si="0"/>
        <v>100</v>
      </c>
      <c r="G27" s="52">
        <v>0</v>
      </c>
    </row>
    <row r="28" spans="1:8" s="28" customFormat="1" ht="25.5">
      <c r="A28" s="44" t="s">
        <v>86</v>
      </c>
      <c r="B28" s="53" t="s">
        <v>88</v>
      </c>
      <c r="C28" s="54">
        <v>0</v>
      </c>
      <c r="D28" s="55">
        <v>10</v>
      </c>
      <c r="E28" s="55">
        <v>10</v>
      </c>
      <c r="F28" s="52">
        <f t="shared" si="0"/>
        <v>100</v>
      </c>
      <c r="G28" s="52">
        <v>0</v>
      </c>
    </row>
    <row r="29" spans="1:8">
      <c r="A29" s="17" t="s">
        <v>4</v>
      </c>
      <c r="B29" s="17"/>
      <c r="C29" s="18">
        <f>C31+C35+C37+C40+C42</f>
        <v>5025.8</v>
      </c>
      <c r="D29" s="18">
        <f>D31+D35+D37+D40+D42</f>
        <v>6045</v>
      </c>
      <c r="E29" s="18">
        <f>E31+E35+E37+E40+E42</f>
        <v>4761.5</v>
      </c>
      <c r="F29" s="29">
        <f>E29/D29*100</f>
        <v>78.767576509511997</v>
      </c>
      <c r="G29" s="29">
        <f t="shared" ref="G29:G43" si="2">E29/C29*100</f>
        <v>94.741135739583754</v>
      </c>
    </row>
    <row r="30" spans="1:8" ht="17.25" customHeight="1">
      <c r="A30" s="3" t="s">
        <v>3</v>
      </c>
      <c r="B30" s="2"/>
      <c r="C30" s="16"/>
      <c r="D30" s="29"/>
      <c r="E30" s="29"/>
      <c r="F30" s="29"/>
      <c r="G30" s="33"/>
    </row>
    <row r="31" spans="1:8" ht="25.5">
      <c r="A31" s="3" t="s">
        <v>5</v>
      </c>
      <c r="B31" s="10" t="s">
        <v>6</v>
      </c>
      <c r="C31" s="26">
        <v>2692.7</v>
      </c>
      <c r="D31" s="39">
        <f>D32+D33+D34</f>
        <v>2146.1</v>
      </c>
      <c r="E31" s="39">
        <f>E32+E33+E34</f>
        <v>1911.7</v>
      </c>
      <c r="F31" s="33">
        <f t="shared" ref="F31:F43" si="3">E31/D31*100</f>
        <v>89.077862168584872</v>
      </c>
      <c r="G31" s="33">
        <f t="shared" si="2"/>
        <v>70.995654918854683</v>
      </c>
    </row>
    <row r="32" spans="1:8" ht="54" customHeight="1">
      <c r="A32" s="3" t="s">
        <v>7</v>
      </c>
      <c r="B32" s="11" t="s">
        <v>8</v>
      </c>
      <c r="C32" s="26">
        <v>2622.9</v>
      </c>
      <c r="D32" s="33">
        <v>1895.1</v>
      </c>
      <c r="E32" s="33">
        <v>1857.8</v>
      </c>
      <c r="F32" s="33">
        <f t="shared" si="3"/>
        <v>98.031766133713262</v>
      </c>
      <c r="G32" s="33">
        <f t="shared" si="2"/>
        <v>70.829997331198285</v>
      </c>
    </row>
    <row r="33" spans="1:7" ht="15" customHeight="1">
      <c r="A33" s="25" t="s">
        <v>81</v>
      </c>
      <c r="B33" s="10" t="s">
        <v>82</v>
      </c>
      <c r="C33" s="26">
        <v>0</v>
      </c>
      <c r="D33" s="33">
        <v>0</v>
      </c>
      <c r="E33" s="33">
        <v>0</v>
      </c>
      <c r="F33" s="33">
        <v>0</v>
      </c>
      <c r="G33" s="33">
        <v>0</v>
      </c>
    </row>
    <row r="34" spans="1:7" ht="24.75" customHeight="1">
      <c r="A34" s="3" t="s">
        <v>9</v>
      </c>
      <c r="B34" s="10" t="s">
        <v>10</v>
      </c>
      <c r="C34" s="26">
        <v>69.8</v>
      </c>
      <c r="D34" s="33">
        <v>251</v>
      </c>
      <c r="E34" s="33">
        <v>53.9</v>
      </c>
      <c r="F34" s="33">
        <f t="shared" si="3"/>
        <v>21.474103585657371</v>
      </c>
      <c r="G34" s="33">
        <f t="shared" si="2"/>
        <v>77.220630372492835</v>
      </c>
    </row>
    <row r="35" spans="1:7">
      <c r="A35" s="3" t="s">
        <v>11</v>
      </c>
      <c r="B35" s="10" t="s">
        <v>12</v>
      </c>
      <c r="C35" s="26">
        <v>82.9</v>
      </c>
      <c r="D35" s="33">
        <v>90.9</v>
      </c>
      <c r="E35" s="33">
        <v>90.9</v>
      </c>
      <c r="F35" s="33">
        <f t="shared" si="3"/>
        <v>100</v>
      </c>
      <c r="G35" s="33">
        <f t="shared" si="2"/>
        <v>109.65018094089265</v>
      </c>
    </row>
    <row r="36" spans="1:7" ht="25.5">
      <c r="A36" s="3" t="s">
        <v>13</v>
      </c>
      <c r="B36" s="10" t="s">
        <v>14</v>
      </c>
      <c r="C36" s="26">
        <v>82.9</v>
      </c>
      <c r="D36" s="33">
        <v>90.9</v>
      </c>
      <c r="E36" s="33">
        <v>90.9</v>
      </c>
      <c r="F36" s="33">
        <f t="shared" si="3"/>
        <v>100</v>
      </c>
      <c r="G36" s="33">
        <f t="shared" si="2"/>
        <v>109.65018094089265</v>
      </c>
    </row>
    <row r="37" spans="1:7">
      <c r="A37" s="3" t="s">
        <v>15</v>
      </c>
      <c r="B37" s="10" t="s">
        <v>16</v>
      </c>
      <c r="C37" s="26">
        <v>961.2</v>
      </c>
      <c r="D37" s="33">
        <v>641.70000000000005</v>
      </c>
      <c r="E37" s="33">
        <v>597.70000000000005</v>
      </c>
      <c r="F37" s="33">
        <f t="shared" si="3"/>
        <v>93.143213339566771</v>
      </c>
      <c r="G37" s="33">
        <f t="shared" si="2"/>
        <v>62.182688306283815</v>
      </c>
    </row>
    <row r="38" spans="1:7" ht="25.5">
      <c r="A38" s="3" t="s">
        <v>17</v>
      </c>
      <c r="B38" s="10" t="s">
        <v>18</v>
      </c>
      <c r="C38" s="26">
        <v>623.79999999999995</v>
      </c>
      <c r="D38" s="33">
        <v>641.70000000000005</v>
      </c>
      <c r="E38" s="33">
        <v>597.70000000000005</v>
      </c>
      <c r="F38" s="33">
        <f t="shared" si="3"/>
        <v>93.143213339566771</v>
      </c>
      <c r="G38" s="33">
        <f t="shared" si="2"/>
        <v>95.815966655979494</v>
      </c>
    </row>
    <row r="39" spans="1:7" ht="25.5">
      <c r="A39" s="13" t="s">
        <v>73</v>
      </c>
      <c r="B39" s="10" t="s">
        <v>74</v>
      </c>
      <c r="C39" s="26">
        <v>337.4</v>
      </c>
      <c r="D39" s="33">
        <v>0</v>
      </c>
      <c r="E39" s="33">
        <v>0</v>
      </c>
      <c r="F39" s="33">
        <v>0</v>
      </c>
      <c r="G39" s="33">
        <f t="shared" si="2"/>
        <v>0</v>
      </c>
    </row>
    <row r="40" spans="1:7" ht="25.5">
      <c r="A40" s="3" t="s">
        <v>19</v>
      </c>
      <c r="B40" s="10" t="s">
        <v>20</v>
      </c>
      <c r="C40" s="26">
        <v>302.60000000000002</v>
      </c>
      <c r="D40" s="33">
        <v>1167.0999999999999</v>
      </c>
      <c r="E40" s="33">
        <v>280.60000000000002</v>
      </c>
      <c r="F40" s="33">
        <f t="shared" si="3"/>
        <v>24.042498500556938</v>
      </c>
      <c r="G40" s="33">
        <f t="shared" si="2"/>
        <v>92.729676140118968</v>
      </c>
    </row>
    <row r="41" spans="1:7">
      <c r="A41" s="3" t="s">
        <v>21</v>
      </c>
      <c r="B41" s="10" t="s">
        <v>22</v>
      </c>
      <c r="C41" s="26">
        <v>302.60000000000002</v>
      </c>
      <c r="D41" s="33">
        <v>1167.0999999999999</v>
      </c>
      <c r="E41" s="33">
        <v>280.60000000000002</v>
      </c>
      <c r="F41" s="33">
        <f t="shared" si="3"/>
        <v>24.042498500556938</v>
      </c>
      <c r="G41" s="33">
        <f t="shared" si="2"/>
        <v>92.729676140118968</v>
      </c>
    </row>
    <row r="42" spans="1:7">
      <c r="A42" s="3" t="s">
        <v>83</v>
      </c>
      <c r="B42" s="10" t="s">
        <v>23</v>
      </c>
      <c r="C42" s="26">
        <v>986.4</v>
      </c>
      <c r="D42" s="33">
        <v>1999.2</v>
      </c>
      <c r="E42" s="33">
        <v>1880.6</v>
      </c>
      <c r="F42" s="33">
        <f t="shared" si="3"/>
        <v>94.06762705082032</v>
      </c>
      <c r="G42" s="33">
        <f t="shared" si="2"/>
        <v>190.65287915652877</v>
      </c>
    </row>
    <row r="43" spans="1:7">
      <c r="A43" s="3" t="s">
        <v>24</v>
      </c>
      <c r="B43" s="10" t="s">
        <v>25</v>
      </c>
      <c r="C43" s="26">
        <v>986.4</v>
      </c>
      <c r="D43" s="33">
        <v>1999.2</v>
      </c>
      <c r="E43" s="33">
        <v>1880.6</v>
      </c>
      <c r="F43" s="33">
        <f t="shared" si="3"/>
        <v>94.06762705082032</v>
      </c>
      <c r="G43" s="33">
        <f t="shared" si="2"/>
        <v>190.65287915652877</v>
      </c>
    </row>
    <row r="44" spans="1:7" ht="38.25">
      <c r="A44" s="9" t="s">
        <v>26</v>
      </c>
      <c r="B44" s="9"/>
      <c r="C44" s="20">
        <f>C5-C29</f>
        <v>253.80000000000018</v>
      </c>
      <c r="D44" s="47">
        <f>D5-D29</f>
        <v>-425.5</v>
      </c>
      <c r="E44" s="47">
        <f>E5-E29</f>
        <v>511.19999999999982</v>
      </c>
      <c r="F44" s="47"/>
      <c r="G44" s="47"/>
    </row>
    <row r="45" spans="1:7" ht="25.5">
      <c r="A45" s="9" t="s">
        <v>27</v>
      </c>
      <c r="B45" s="9"/>
      <c r="C45" s="8">
        <f>C47</f>
        <v>-253.80000000000018</v>
      </c>
      <c r="D45" s="58">
        <f t="shared" ref="D45:E45" si="4">D47</f>
        <v>425.5</v>
      </c>
      <c r="E45" s="58">
        <f t="shared" si="4"/>
        <v>-511.20000000000073</v>
      </c>
      <c r="F45" s="8"/>
      <c r="G45" s="47"/>
    </row>
    <row r="46" spans="1:7">
      <c r="A46" s="3" t="s">
        <v>3</v>
      </c>
      <c r="B46" s="3"/>
      <c r="C46" s="7"/>
      <c r="D46" s="34"/>
      <c r="E46" s="34"/>
      <c r="F46" s="7"/>
      <c r="G46" s="7"/>
    </row>
    <row r="47" spans="1:7" ht="38.25">
      <c r="A47" s="3" t="s">
        <v>28</v>
      </c>
      <c r="B47" s="10" t="s">
        <v>29</v>
      </c>
      <c r="C47" s="24">
        <f t="shared" ref="C47:D47" si="5">C48+C49</f>
        <v>-253.80000000000018</v>
      </c>
      <c r="D47" s="34">
        <f t="shared" si="5"/>
        <v>425.5</v>
      </c>
      <c r="E47" s="34">
        <f>E48+E49</f>
        <v>-511.20000000000073</v>
      </c>
      <c r="F47" s="7"/>
      <c r="G47" s="7"/>
    </row>
    <row r="48" spans="1:7" ht="25.5">
      <c r="A48" s="3" t="s">
        <v>30</v>
      </c>
      <c r="B48" s="10" t="s">
        <v>31</v>
      </c>
      <c r="C48" s="34">
        <v>-5370.7</v>
      </c>
      <c r="D48" s="34">
        <v>-5619.5</v>
      </c>
      <c r="E48" s="34">
        <v>-5334.6</v>
      </c>
      <c r="F48" s="7"/>
      <c r="G48" s="7"/>
    </row>
    <row r="49" spans="1:7" ht="29.25" customHeight="1">
      <c r="A49" s="3" t="s">
        <v>32</v>
      </c>
      <c r="B49" s="10" t="s">
        <v>33</v>
      </c>
      <c r="C49" s="34">
        <v>5116.8999999999996</v>
      </c>
      <c r="D49" s="34">
        <v>6045</v>
      </c>
      <c r="E49" s="34">
        <v>4823.3999999999996</v>
      </c>
      <c r="F49" s="7"/>
      <c r="G49" s="7"/>
    </row>
    <row r="53" spans="1:7">
      <c r="A53" s="56" t="s">
        <v>39</v>
      </c>
      <c r="B53" s="56"/>
      <c r="C53" s="56"/>
      <c r="D53" s="56"/>
      <c r="E53" s="56"/>
      <c r="F53" s="56"/>
      <c r="G53" s="56"/>
    </row>
  </sheetData>
  <mergeCells count="2">
    <mergeCell ref="A53:G53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0"/>
  <sheetViews>
    <sheetView workbookViewId="0">
      <selection activeCell="E6" sqref="E6"/>
    </sheetView>
  </sheetViews>
  <sheetFormatPr defaultRowHeight="15"/>
  <cols>
    <col min="1" max="1" width="22.28515625" style="5" customWidth="1"/>
    <col min="2" max="2" width="15.7109375" style="5" customWidth="1"/>
    <col min="3" max="3" width="10.42578125" style="5" customWidth="1"/>
    <col min="4" max="4" width="14.140625" style="5" customWidth="1"/>
    <col min="5" max="5" width="12.85546875" style="5" customWidth="1"/>
    <col min="6" max="6" width="11.7109375" style="5" customWidth="1"/>
    <col min="7" max="7" width="13.7109375" style="5" customWidth="1"/>
    <col min="8" max="16384" width="9.140625" style="5"/>
  </cols>
  <sheetData>
    <row r="2" spans="1:9" ht="96" customHeight="1">
      <c r="A2" s="57" t="s">
        <v>93</v>
      </c>
      <c r="B2" s="56"/>
      <c r="C2" s="56"/>
      <c r="D2" s="56"/>
      <c r="E2" s="56"/>
      <c r="F2" s="56"/>
      <c r="G2" s="56"/>
    </row>
    <row r="3" spans="1:9">
      <c r="G3" s="6"/>
    </row>
    <row r="4" spans="1:9" ht="67.5" customHeight="1">
      <c r="A4" s="1" t="s">
        <v>34</v>
      </c>
      <c r="B4" s="12" t="s">
        <v>35</v>
      </c>
      <c r="C4" s="12" t="s">
        <v>90</v>
      </c>
      <c r="D4" s="12" t="s">
        <v>91</v>
      </c>
      <c r="E4" s="12" t="s">
        <v>92</v>
      </c>
      <c r="F4" s="12" t="s">
        <v>77</v>
      </c>
      <c r="G4" s="12" t="s">
        <v>76</v>
      </c>
    </row>
    <row r="5" spans="1:9" ht="44.25" customHeight="1">
      <c r="A5" s="13" t="s">
        <v>36</v>
      </c>
      <c r="B5" s="35">
        <v>3</v>
      </c>
      <c r="C5" s="36">
        <v>790</v>
      </c>
      <c r="D5" s="35">
        <v>874.9</v>
      </c>
      <c r="E5" s="36">
        <v>874.9</v>
      </c>
      <c r="F5" s="37">
        <f>E5/D5*100</f>
        <v>100</v>
      </c>
      <c r="G5" s="37">
        <f>E5/C5*100</f>
        <v>110.74683544303797</v>
      </c>
    </row>
    <row r="6" spans="1:9" ht="42.75" customHeight="1">
      <c r="A6" s="3" t="s">
        <v>37</v>
      </c>
      <c r="B6" s="32">
        <v>1.5</v>
      </c>
      <c r="C6" s="32">
        <v>469.6</v>
      </c>
      <c r="D6" s="32">
        <v>590.9</v>
      </c>
      <c r="E6" s="32">
        <v>527.29999999999995</v>
      </c>
      <c r="F6" s="7">
        <f>E6/D6*100</f>
        <v>89.236757488576743</v>
      </c>
      <c r="G6" s="7">
        <f>E6/C6*100</f>
        <v>112.28705281090288</v>
      </c>
      <c r="H6" s="19"/>
      <c r="I6" s="19"/>
    </row>
    <row r="10" spans="1:9">
      <c r="A10" s="56" t="s">
        <v>62</v>
      </c>
      <c r="B10" s="56"/>
      <c r="C10" s="56"/>
      <c r="D10" s="56"/>
      <c r="E10" s="56"/>
      <c r="F10" s="56"/>
      <c r="G10" s="56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6"/>
  <sheetViews>
    <sheetView tabSelected="1" workbookViewId="0">
      <selection activeCell="F8" sqref="F8"/>
    </sheetView>
  </sheetViews>
  <sheetFormatPr defaultRowHeight="15"/>
  <cols>
    <col min="1" max="1" width="37.85546875" style="5" customWidth="1"/>
    <col min="2" max="2" width="12" style="5" customWidth="1"/>
    <col min="3" max="3" width="17.42578125" style="5" customWidth="1"/>
    <col min="4" max="4" width="14.5703125" style="5" customWidth="1"/>
    <col min="5" max="5" width="11.85546875" style="5" customWidth="1"/>
    <col min="6" max="6" width="13.7109375" style="5" customWidth="1"/>
    <col min="7" max="16384" width="9.140625" style="5"/>
  </cols>
  <sheetData>
    <row r="2" spans="1:6" ht="96" customHeight="1">
      <c r="A2" s="57" t="s">
        <v>94</v>
      </c>
      <c r="B2" s="56"/>
      <c r="C2" s="56"/>
      <c r="D2" s="56"/>
      <c r="E2" s="56"/>
      <c r="F2" s="56"/>
    </row>
    <row r="3" spans="1:6">
      <c r="B3" s="19"/>
      <c r="F3" s="6"/>
    </row>
    <row r="4" spans="1:6" ht="66.75" customHeight="1">
      <c r="A4" s="4" t="s">
        <v>60</v>
      </c>
      <c r="B4" s="12" t="s">
        <v>90</v>
      </c>
      <c r="C4" s="12" t="s">
        <v>91</v>
      </c>
      <c r="D4" s="12" t="s">
        <v>95</v>
      </c>
      <c r="E4" s="12" t="s">
        <v>77</v>
      </c>
      <c r="F4" s="12" t="s">
        <v>78</v>
      </c>
    </row>
    <row r="5" spans="1:6" ht="66.75" customHeight="1">
      <c r="A5" s="22" t="s">
        <v>79</v>
      </c>
      <c r="B5" s="21">
        <v>0</v>
      </c>
      <c r="C5" s="30">
        <v>2</v>
      </c>
      <c r="D5" s="30">
        <v>2</v>
      </c>
      <c r="E5" s="30">
        <f t="shared" ref="E5:E8" si="0">D5/C5*100</f>
        <v>100</v>
      </c>
      <c r="F5" s="30">
        <v>0</v>
      </c>
    </row>
    <row r="6" spans="1:6" ht="65.25" customHeight="1">
      <c r="A6" s="15" t="s">
        <v>64</v>
      </c>
      <c r="B6" s="30">
        <v>204.6</v>
      </c>
      <c r="C6" s="30">
        <v>1167.0999999999999</v>
      </c>
      <c r="D6" s="30">
        <v>280.60000000000002</v>
      </c>
      <c r="E6" s="30">
        <f t="shared" si="0"/>
        <v>24.042498500556938</v>
      </c>
      <c r="F6" s="30">
        <f t="shared" ref="F6:F8" si="1">D6/B6*100</f>
        <v>137.14565004887586</v>
      </c>
    </row>
    <row r="7" spans="1:6" ht="54" customHeight="1">
      <c r="A7" s="23" t="s">
        <v>80</v>
      </c>
      <c r="B7" s="30">
        <v>623.79999999999995</v>
      </c>
      <c r="C7" s="30">
        <v>641.70000000000005</v>
      </c>
      <c r="D7" s="30">
        <v>597.70000000000005</v>
      </c>
      <c r="E7" s="30">
        <f t="shared" si="0"/>
        <v>93.143213339566771</v>
      </c>
      <c r="F7" s="30">
        <f t="shared" si="1"/>
        <v>95.815966655979494</v>
      </c>
    </row>
    <row r="8" spans="1:6">
      <c r="A8" s="2" t="s">
        <v>61</v>
      </c>
      <c r="B8" s="31">
        <f>B6+B7+B5</f>
        <v>828.4</v>
      </c>
      <c r="C8" s="20">
        <f t="shared" ref="C8:D8" si="2">C6+C7+C5</f>
        <v>1810.8</v>
      </c>
      <c r="D8" s="20">
        <f t="shared" si="2"/>
        <v>880.30000000000007</v>
      </c>
      <c r="E8" s="20">
        <f t="shared" si="0"/>
        <v>48.613872321625806</v>
      </c>
      <c r="F8" s="20">
        <f t="shared" si="1"/>
        <v>106.26508932882666</v>
      </c>
    </row>
    <row r="12" spans="1:6">
      <c r="A12" s="56" t="s">
        <v>63</v>
      </c>
      <c r="B12" s="56"/>
      <c r="C12" s="56"/>
      <c r="D12" s="56"/>
      <c r="E12" s="56"/>
      <c r="F12" s="56"/>
    </row>
    <row r="16" spans="1:6">
      <c r="C16" s="38"/>
    </row>
  </sheetData>
  <mergeCells count="2">
    <mergeCell ref="A2:F2"/>
    <mergeCell ref="A12:F1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2020-04-27T13:48:08Z</cp:lastPrinted>
  <dcterms:created xsi:type="dcterms:W3CDTF">2017-04-17T10:25:39Z</dcterms:created>
  <dcterms:modified xsi:type="dcterms:W3CDTF">2021-01-22T05:11:29Z</dcterms:modified>
</cp:coreProperties>
</file>