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20" yWindow="-120" windowWidth="20730" windowHeight="11760" activeTab="2"/>
  </bookViews>
  <sheets>
    <sheet name="таблица 1" sheetId="1" r:id="rId1"/>
    <sheet name="таблица 2" sheetId="2" r:id="rId2"/>
    <sheet name="таблица 3" sheetId="3" r:id="rId3"/>
  </sheets>
  <calcPr calcId="125725"/>
</workbook>
</file>

<file path=xl/calcChain.xml><?xml version="1.0" encoding="utf-8"?>
<calcChain xmlns="http://schemas.openxmlformats.org/spreadsheetml/2006/main">
  <c r="G8" i="1"/>
  <c r="G9"/>
  <c r="G10"/>
  <c r="G11"/>
  <c r="G12"/>
  <c r="G13"/>
  <c r="G14"/>
  <c r="G15"/>
  <c r="G16"/>
  <c r="G19"/>
  <c r="G20"/>
  <c r="G21"/>
  <c r="G22"/>
  <c r="G23"/>
  <c r="G24"/>
  <c r="G25"/>
  <c r="F8"/>
  <c r="F9"/>
  <c r="F10"/>
  <c r="F11"/>
  <c r="F12"/>
  <c r="F13"/>
  <c r="F14"/>
  <c r="F15"/>
  <c r="F16"/>
  <c r="F17"/>
  <c r="F19"/>
  <c r="F20"/>
  <c r="F21"/>
  <c r="F22"/>
  <c r="F23"/>
  <c r="F24"/>
  <c r="F25"/>
  <c r="G29"/>
  <c r="G31"/>
  <c r="G32"/>
  <c r="G33"/>
  <c r="G34"/>
  <c r="G35"/>
  <c r="G37"/>
  <c r="G38"/>
  <c r="G39"/>
  <c r="G40"/>
  <c r="F29"/>
  <c r="F30"/>
  <c r="F31"/>
  <c r="F32"/>
  <c r="F33"/>
  <c r="F34"/>
  <c r="F35"/>
  <c r="F37"/>
  <c r="F38"/>
  <c r="F39"/>
  <c r="F40"/>
  <c r="C44"/>
  <c r="C8" i="3"/>
  <c r="D8"/>
  <c r="B8"/>
  <c r="E5"/>
  <c r="D26" i="1" l="1"/>
  <c r="C26"/>
  <c r="G7" l="1"/>
  <c r="F7"/>
  <c r="F6" i="3"/>
  <c r="F7"/>
  <c r="E6"/>
  <c r="E7"/>
  <c r="G28" i="1"/>
  <c r="F28"/>
  <c r="C19"/>
  <c r="E8" i="3" l="1"/>
  <c r="E5" i="1"/>
  <c r="D5"/>
  <c r="C5"/>
  <c r="F8" i="3" l="1"/>
  <c r="F5" i="1"/>
  <c r="G5"/>
  <c r="G6" i="2" l="1"/>
  <c r="D44" i="1" l="1"/>
  <c r="D42" s="1"/>
  <c r="E44"/>
  <c r="E42" s="1"/>
  <c r="C42"/>
  <c r="D41"/>
  <c r="E26"/>
  <c r="E41" s="1"/>
  <c r="C41"/>
  <c r="G5" i="2"/>
  <c r="F6"/>
  <c r="F5"/>
  <c r="G26" i="1" l="1"/>
  <c r="F26"/>
</calcChain>
</file>

<file path=xl/sharedStrings.xml><?xml version="1.0" encoding="utf-8"?>
<sst xmlns="http://schemas.openxmlformats.org/spreadsheetml/2006/main" count="105" uniqueCount="93">
  <si>
    <t>Наименование показателя</t>
  </si>
  <si>
    <t>Код бюджетной классификации</t>
  </si>
  <si>
    <t>Доходы бюджета, всего</t>
  </si>
  <si>
    <t>в том числе</t>
  </si>
  <si>
    <t>Расходы бюджета, всего</t>
  </si>
  <si>
    <t>Общегосударственные вопросы</t>
  </si>
  <si>
    <t>00 0100 0000000000 000</t>
  </si>
  <si>
    <t>Функционирование высшего должностного лица субъекта Российской Федерации и муниципального образования</t>
  </si>
  <si>
    <t>00 0104 0000000000 000</t>
  </si>
  <si>
    <t>Другие общегосударственные вопросы</t>
  </si>
  <si>
    <t>00 0113 0000000000 000</t>
  </si>
  <si>
    <t xml:space="preserve">Национальная оборона </t>
  </si>
  <si>
    <t>00 0200 0000000000 000</t>
  </si>
  <si>
    <t>Мобилизационная и вневойсковая подготовка</t>
  </si>
  <si>
    <t>00 0203 0000000000 000</t>
  </si>
  <si>
    <t>Национальная экономика</t>
  </si>
  <si>
    <t>00 0400 0000000000 000</t>
  </si>
  <si>
    <t>Дорожное хозяйство (дорожные фонды)</t>
  </si>
  <si>
    <t>00 0409 0000000000 000</t>
  </si>
  <si>
    <t>Жилищно-коммунальное хозяйство</t>
  </si>
  <si>
    <t>00 0500 0000000000 000</t>
  </si>
  <si>
    <t>Благоустройство</t>
  </si>
  <si>
    <t>00 0503 0000000000 000</t>
  </si>
  <si>
    <t>00 0800 0000000000 000</t>
  </si>
  <si>
    <t>Культура</t>
  </si>
  <si>
    <t>00 0801 0000000000 000</t>
  </si>
  <si>
    <t>Результат исполнения бюджета (дефицит “+”, профицит “–“)</t>
  </si>
  <si>
    <t>Источники финансирования, всего</t>
  </si>
  <si>
    <t>Изменение остатков средств на счетах по учету средств бюджета</t>
  </si>
  <si>
    <t>00 0105 0000000000 000</t>
  </si>
  <si>
    <t xml:space="preserve">Увеличение прочих остатков денежных средств бюджета </t>
  </si>
  <si>
    <t>00 0105 0201100000 510</t>
  </si>
  <si>
    <t xml:space="preserve">Уменьшение прочих остатков денежных средств бюджета </t>
  </si>
  <si>
    <t>00 0105 0201100000 610</t>
  </si>
  <si>
    <t>Наименование категории</t>
  </si>
  <si>
    <t>Среднесписочная численность работников (человек)</t>
  </si>
  <si>
    <t>Муниципальные служащие органов местного самоуправления</t>
  </si>
  <si>
    <t>Работники муниципальных учреждений</t>
  </si>
  <si>
    <t>тыс. руб.</t>
  </si>
  <si>
    <t>Начальник финансового управления                                                                                         Е.А. Малышева</t>
  </si>
  <si>
    <t xml:space="preserve">Налоговые и неналоговые доходы </t>
  </si>
  <si>
    <t>Налоги на прибыль, доходы</t>
  </si>
  <si>
    <t>Налог  на доходы физических лиц</t>
  </si>
  <si>
    <t>10102000010000110</t>
  </si>
  <si>
    <t>Налоги на совокупный доход</t>
  </si>
  <si>
    <t>Единый сельскохозяйственный налог</t>
  </si>
  <si>
    <t>10503000010000110</t>
  </si>
  <si>
    <t>Налоги на имущество</t>
  </si>
  <si>
    <t>Налог на имущество физических лиц</t>
  </si>
  <si>
    <t>10601000000000110</t>
  </si>
  <si>
    <t>Земельный налог</t>
  </si>
  <si>
    <t>10606000000000110</t>
  </si>
  <si>
    <t>Государственная пошлина</t>
  </si>
  <si>
    <t>Безвозмездные поступления от других бюджетов бюджетной системы Российской Федерации</t>
  </si>
  <si>
    <t>Дотации бюджетам субъектов Российской Федерации и муниципальных образований , в том числе: </t>
  </si>
  <si>
    <t xml:space="preserve">Дотация  на выравнивание бюджетной обеспеченности поселений за счет средств областного бюджета  </t>
  </si>
  <si>
    <t>Субвенции бюджетам субъектов Российской Федерации и муниципальных образований, в том числе:</t>
  </si>
  <si>
    <t>Субвенция  бюджетам поселений на осуществление  первичного воинского учета на территориях, где отсутствуют военные комиссариаты</t>
  </si>
  <si>
    <t>Иные межбюджетные трансферты</t>
  </si>
  <si>
    <t>Прочие межбюджетные трансферты, передаваемые бюджетам поселений</t>
  </si>
  <si>
    <t>Наименование муниципальной программы</t>
  </si>
  <si>
    <t>ИТОГО:</t>
  </si>
  <si>
    <t>Начальник финансового управления                                                                              Е.А. Малышева</t>
  </si>
  <si>
    <t>Начальник финансового управления                                                                          Е.А. Малышева</t>
  </si>
  <si>
    <t>Муниципальная программа "Комплексное благоустройство территории Большечечуйского муниципального образования Базарно-Карабулакского муниципального района"</t>
  </si>
  <si>
    <t>Доходы от использования имущества</t>
  </si>
  <si>
    <t>20200000000000150</t>
  </si>
  <si>
    <t>20210000000000150</t>
  </si>
  <si>
    <t>20215001100001150</t>
  </si>
  <si>
    <t>20230000000000150</t>
  </si>
  <si>
    <t>20235118100000150</t>
  </si>
  <si>
    <t>20240000000000150</t>
  </si>
  <si>
    <t>20249999100000150</t>
  </si>
  <si>
    <t>Прочие неналоговые доходы</t>
  </si>
  <si>
    <t>-</t>
  </si>
  <si>
    <t>Другие вопросы в области экономики</t>
  </si>
  <si>
    <t>00 0412 0000000000 000</t>
  </si>
  <si>
    <t xml:space="preserve">Сведения об исполнении бюджета Большечечуйского муниципального образования                                                                                Базарно-Карабулакского муниципального района 
на 1 апреля 2020 года      
</t>
  </si>
  <si>
    <t>Исполнено на 1 апреля 2019 г. (тыс.руб)</t>
  </si>
  <si>
    <t>Утвержденные бюджетные назначения на           1 апреля 2020 г. (тыс.руб)</t>
  </si>
  <si>
    <t>Исполнено на 1 апреля 2020 г. (тыс.руб)</t>
  </si>
  <si>
    <t>% исполнения плана                       2020 года</t>
  </si>
  <si>
    <t>% исполнения 2020 года к 2019 году</t>
  </si>
  <si>
    <t xml:space="preserve">Сведения
о численности муниципальных служащих органов местного самоуправления и работников муниципальных учреждений, и фактических затратах на их денежное содержание по Большечечуйскому муниципальному образованию Базарно-Карабулакского муниципального района
 на 1 апреля 2020 г.
</t>
  </si>
  <si>
    <t>% исполнения плана 2020 года</t>
  </si>
  <si>
    <t xml:space="preserve">Сведения                                                                                                                                                                                                                                      об исполнении бюджета Большечечуйского муниципального образования                                                                                                   Базарно-Карабулакского муниципального района                                                                                                                                                              по расходам в разрезе муниципальных программ
на 1 апреля 2020 года     
</t>
  </si>
  <si>
    <t>Исполнено  на       1 апреля 2020 г. (тыс.руб)</t>
  </si>
  <si>
    <t>% исполнения 2020 года к 2019  году</t>
  </si>
  <si>
    <t>Муниципальная программа "Обеспечение первичных мер пожарной безопасности Большечечуйского муниципального образования Базарно-Карабулакского муниципального района"</t>
  </si>
  <si>
    <t>Муниципальная программа "Ремонт автомобильных дорог Большечечуйского муниципального образования Базарно-Карабулакского муниципального района"</t>
  </si>
  <si>
    <t xml:space="preserve"> Резервные фонды</t>
  </si>
  <si>
    <t>00 0111 0000000000 000</t>
  </si>
  <si>
    <t>Культура и кинематография</t>
  </si>
</sst>
</file>

<file path=xl/styles.xml><?xml version="1.0" encoding="utf-8"?>
<styleSheet xmlns="http://schemas.openxmlformats.org/spreadsheetml/2006/main">
  <numFmts count="4">
    <numFmt numFmtId="164" formatCode="_-* #,##0.0\ _₽_-;\-* #,##0.0\ _₽_-;_-* &quot;-&quot;?\ _₽_-;_-@_-"/>
    <numFmt numFmtId="165" formatCode="#,##0.0"/>
    <numFmt numFmtId="166" formatCode="000"/>
    <numFmt numFmtId="168" formatCode="#,##0.0;[Red]\-#,##0.0"/>
  </numFmts>
  <fonts count="1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Arial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7" fillId="0" borderId="0"/>
    <xf numFmtId="0" fontId="9" fillId="0" borderId="0"/>
    <xf numFmtId="0" fontId="9" fillId="0" borderId="0"/>
  </cellStyleXfs>
  <cellXfs count="51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 wrapText="1"/>
    </xf>
    <xf numFmtId="0" fontId="4" fillId="0" borderId="0" xfId="0" applyFont="1"/>
    <xf numFmtId="0" fontId="4" fillId="0" borderId="0" xfId="0" applyFont="1" applyAlignment="1">
      <alignment horizontal="right"/>
    </xf>
    <xf numFmtId="164" fontId="2" fillId="0" borderId="1" xfId="0" applyNumberFormat="1" applyFont="1" applyFill="1" applyBorder="1" applyAlignment="1">
      <alignment horizontal="center" vertical="top" wrapText="1"/>
    </xf>
    <xf numFmtId="164" fontId="1" fillId="0" borderId="1" xfId="0" applyNumberFormat="1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vertical="top" wrapText="1"/>
    </xf>
    <xf numFmtId="0" fontId="3" fillId="0" borderId="1" xfId="0" applyFont="1" applyBorder="1" applyAlignment="1">
      <alignment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top" wrapText="1"/>
    </xf>
    <xf numFmtId="0" fontId="3" fillId="0" borderId="1" xfId="0" applyFont="1" applyBorder="1" applyAlignment="1">
      <alignment horizontal="right" vertical="top" wrapText="1"/>
    </xf>
    <xf numFmtId="0" fontId="1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vertical="top" wrapText="1"/>
    </xf>
    <xf numFmtId="0" fontId="1" fillId="0" borderId="2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1" fontId="3" fillId="0" borderId="1" xfId="0" applyNumberFormat="1" applyFont="1" applyBorder="1" applyAlignment="1">
      <alignment horizontal="right" vertical="center" wrapText="1"/>
    </xf>
    <xf numFmtId="49" fontId="3" fillId="0" borderId="1" xfId="0" applyNumberFormat="1" applyFont="1" applyBorder="1" applyAlignment="1">
      <alignment horizontal="right" vertical="center" wrapText="1"/>
    </xf>
    <xf numFmtId="166" fontId="8" fillId="0" borderId="1" xfId="3" applyNumberFormat="1" applyFont="1" applyFill="1" applyBorder="1" applyAlignment="1" applyProtection="1">
      <alignment wrapText="1"/>
      <protection hidden="1"/>
    </xf>
    <xf numFmtId="0" fontId="3" fillId="0" borderId="3" xfId="0" applyFont="1" applyBorder="1" applyAlignment="1">
      <alignment vertical="center" wrapText="1"/>
    </xf>
    <xf numFmtId="1" fontId="2" fillId="0" borderId="1" xfId="0" applyNumberFormat="1" applyFont="1" applyBorder="1" applyAlignment="1">
      <alignment horizontal="center" vertical="top" wrapText="1"/>
    </xf>
    <xf numFmtId="1" fontId="3" fillId="0" borderId="3" xfId="0" applyNumberFormat="1" applyFont="1" applyBorder="1" applyAlignment="1">
      <alignment horizontal="right" vertical="center" wrapText="1"/>
    </xf>
    <xf numFmtId="164" fontId="1" fillId="0" borderId="1" xfId="0" applyNumberFormat="1" applyFont="1" applyFill="1" applyBorder="1" applyAlignment="1">
      <alignment horizontal="right" vertical="center" wrapText="1"/>
    </xf>
    <xf numFmtId="164" fontId="2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top" wrapText="1"/>
    </xf>
    <xf numFmtId="1" fontId="6" fillId="0" borderId="1" xfId="0" applyNumberFormat="1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vertical="top" wrapText="1"/>
    </xf>
    <xf numFmtId="164" fontId="1" fillId="0" borderId="3" xfId="0" applyNumberFormat="1" applyFont="1" applyFill="1" applyBorder="1" applyAlignment="1">
      <alignment horizontal="right" vertical="center" wrapText="1"/>
    </xf>
    <xf numFmtId="0" fontId="4" fillId="0" borderId="0" xfId="0" applyFont="1" applyFill="1"/>
    <xf numFmtId="164" fontId="1" fillId="0" borderId="1" xfId="0" applyNumberFormat="1" applyFont="1" applyFill="1" applyBorder="1" applyAlignment="1">
      <alignment horizontal="center" vertical="center" wrapText="1"/>
    </xf>
    <xf numFmtId="165" fontId="2" fillId="0" borderId="1" xfId="0" applyNumberFormat="1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164" fontId="2" fillId="2" borderId="1" xfId="0" applyNumberFormat="1" applyFont="1" applyFill="1" applyBorder="1" applyAlignment="1">
      <alignment horizontal="right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166" fontId="8" fillId="0" borderId="1" xfId="1" applyNumberFormat="1" applyFont="1" applyFill="1" applyBorder="1" applyAlignment="1" applyProtection="1">
      <alignment wrapText="1"/>
      <protection hidden="1"/>
    </xf>
    <xf numFmtId="166" fontId="8" fillId="0" borderId="1" xfId="2" applyNumberFormat="1" applyFont="1" applyFill="1" applyBorder="1" applyAlignment="1" applyProtection="1">
      <alignment wrapText="1"/>
      <protection hidden="1"/>
    </xf>
    <xf numFmtId="164" fontId="2" fillId="0" borderId="1" xfId="0" applyNumberFormat="1" applyFont="1" applyFill="1" applyBorder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168" fontId="10" fillId="0" borderId="1" xfId="2" applyNumberFormat="1" applyFont="1" applyFill="1" applyBorder="1" applyAlignment="1" applyProtection="1">
      <alignment horizontal="right" vertical="center"/>
      <protection hidden="1"/>
    </xf>
    <xf numFmtId="168" fontId="10" fillId="0" borderId="0" xfId="2" applyNumberFormat="1" applyFont="1" applyFill="1" applyBorder="1" applyAlignment="1" applyProtection="1">
      <alignment horizontal="right" vertical="center"/>
      <protection hidden="1"/>
    </xf>
    <xf numFmtId="164" fontId="1" fillId="0" borderId="1" xfId="0" applyNumberFormat="1" applyFont="1" applyFill="1" applyBorder="1" applyAlignment="1">
      <alignment horizontal="right" vertical="top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164" fontId="2" fillId="0" borderId="3" xfId="0" applyNumberFormat="1" applyFont="1" applyFill="1" applyBorder="1" applyAlignment="1">
      <alignment horizontal="right" vertical="center" wrapText="1"/>
    </xf>
    <xf numFmtId="164" fontId="2" fillId="0" borderId="1" xfId="0" applyNumberFormat="1" applyFont="1" applyBorder="1" applyAlignment="1">
      <alignment horizontal="right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right" vertical="center" wrapText="1"/>
    </xf>
    <xf numFmtId="164" fontId="2" fillId="0" borderId="1" xfId="0" applyNumberFormat="1" applyFont="1" applyFill="1" applyBorder="1" applyAlignment="1">
      <alignment horizontal="right" vertical="center" wrapText="1"/>
    </xf>
    <xf numFmtId="164" fontId="2" fillId="0" borderId="2" xfId="0" applyNumberFormat="1" applyFont="1" applyFill="1" applyBorder="1" applyAlignment="1">
      <alignment horizontal="right" vertical="center" wrapText="1"/>
    </xf>
  </cellXfs>
  <cellStyles count="4">
    <cellStyle name="Обычный" xfId="0" builtinId="0"/>
    <cellStyle name="Обычный 2" xfId="1"/>
    <cellStyle name="Обычный 2 2" xfId="2"/>
    <cellStyle name="Обычный 2 3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G50"/>
  <sheetViews>
    <sheetView topLeftCell="A29" workbookViewId="0">
      <selection activeCell="F13" sqref="F13"/>
    </sheetView>
  </sheetViews>
  <sheetFormatPr defaultRowHeight="15"/>
  <cols>
    <col min="1" max="1" width="25.140625" style="5" customWidth="1"/>
    <col min="2" max="2" width="21.140625" style="5" customWidth="1"/>
    <col min="3" max="3" width="12.5703125" style="5" customWidth="1"/>
    <col min="4" max="4" width="14.5703125" style="5" customWidth="1"/>
    <col min="5" max="5" width="12.140625" style="5" customWidth="1"/>
    <col min="6" max="6" width="11.140625" style="5" customWidth="1"/>
    <col min="7" max="7" width="12.28515625" style="5" customWidth="1"/>
    <col min="8" max="16384" width="9.140625" style="5"/>
  </cols>
  <sheetData>
    <row r="2" spans="1:7" ht="58.5" customHeight="1">
      <c r="A2" s="44" t="s">
        <v>77</v>
      </c>
      <c r="B2" s="43"/>
      <c r="C2" s="43"/>
      <c r="D2" s="43"/>
      <c r="E2" s="43"/>
      <c r="F2" s="43"/>
      <c r="G2" s="43"/>
    </row>
    <row r="3" spans="1:7">
      <c r="G3" s="6" t="s">
        <v>38</v>
      </c>
    </row>
    <row r="4" spans="1:7" ht="68.25" customHeight="1">
      <c r="A4" s="4" t="s">
        <v>0</v>
      </c>
      <c r="B4" s="4" t="s">
        <v>1</v>
      </c>
      <c r="C4" s="1" t="s">
        <v>78</v>
      </c>
      <c r="D4" s="1" t="s">
        <v>79</v>
      </c>
      <c r="E4" s="1" t="s">
        <v>80</v>
      </c>
      <c r="F4" s="16" t="s">
        <v>81</v>
      </c>
      <c r="G4" s="16" t="s">
        <v>82</v>
      </c>
    </row>
    <row r="5" spans="1:7" ht="15.75" customHeight="1">
      <c r="A5" s="26" t="s">
        <v>2</v>
      </c>
      <c r="B5" s="27"/>
      <c r="C5" s="48">
        <f>C7+C19</f>
        <v>650.79999999999995</v>
      </c>
      <c r="D5" s="48">
        <f t="shared" ref="D5:E5" si="0">D7+D19</f>
        <v>4729.6000000000004</v>
      </c>
      <c r="E5" s="48">
        <f t="shared" si="0"/>
        <v>645.29999999999995</v>
      </c>
      <c r="F5" s="48">
        <f>E5/D5*100</f>
        <v>13.6438599458728</v>
      </c>
      <c r="G5" s="48">
        <f>E5/C5*100</f>
        <v>99.154886293792259</v>
      </c>
    </row>
    <row r="6" spans="1:7" ht="15" customHeight="1">
      <c r="A6" s="17" t="s">
        <v>3</v>
      </c>
      <c r="B6" s="22"/>
      <c r="C6" s="49"/>
      <c r="D6" s="50"/>
      <c r="E6" s="50"/>
      <c r="F6" s="48"/>
      <c r="G6" s="48"/>
    </row>
    <row r="7" spans="1:7" ht="25.5" customHeight="1">
      <c r="A7" s="10" t="s">
        <v>40</v>
      </c>
      <c r="B7" s="18">
        <v>1E+16</v>
      </c>
      <c r="C7" s="47">
        <v>400.5</v>
      </c>
      <c r="D7" s="46">
        <v>3735.8</v>
      </c>
      <c r="E7" s="46">
        <v>479.2</v>
      </c>
      <c r="F7" s="49">
        <f t="shared" ref="F7:F25" si="1">E7/D7*100</f>
        <v>12.827239145564537</v>
      </c>
      <c r="G7" s="49">
        <f t="shared" ref="G7:G25" si="2">E7/C7*100</f>
        <v>119.65043695380774</v>
      </c>
    </row>
    <row r="8" spans="1:7" ht="16.5" customHeight="1">
      <c r="A8" s="10" t="s">
        <v>41</v>
      </c>
      <c r="B8" s="18">
        <v>1.01E+16</v>
      </c>
      <c r="C8" s="47">
        <v>59.2</v>
      </c>
      <c r="D8" s="46">
        <v>473.7</v>
      </c>
      <c r="E8" s="46">
        <v>81.3</v>
      </c>
      <c r="F8" s="49">
        <f t="shared" si="1"/>
        <v>17.162761241291957</v>
      </c>
      <c r="G8" s="49">
        <f t="shared" si="2"/>
        <v>137.33108108108107</v>
      </c>
    </row>
    <row r="9" spans="1:7" ht="25.5">
      <c r="A9" s="10" t="s">
        <v>42</v>
      </c>
      <c r="B9" s="19" t="s">
        <v>43</v>
      </c>
      <c r="C9" s="47">
        <v>59.2</v>
      </c>
      <c r="D9" s="46">
        <v>473.7</v>
      </c>
      <c r="E9" s="46">
        <v>81.3</v>
      </c>
      <c r="F9" s="49">
        <f t="shared" si="1"/>
        <v>17.162761241291957</v>
      </c>
      <c r="G9" s="49">
        <f t="shared" si="2"/>
        <v>137.33108108108107</v>
      </c>
    </row>
    <row r="10" spans="1:7">
      <c r="A10" s="10" t="s">
        <v>44</v>
      </c>
      <c r="B10" s="18">
        <v>1.05E+16</v>
      </c>
      <c r="C10" s="47">
        <v>193.1</v>
      </c>
      <c r="D10" s="46">
        <v>1703</v>
      </c>
      <c r="E10" s="46">
        <v>227.6</v>
      </c>
      <c r="F10" s="49">
        <f t="shared" si="1"/>
        <v>13.364650616559013</v>
      </c>
      <c r="G10" s="49">
        <f t="shared" si="2"/>
        <v>117.86639047125843</v>
      </c>
    </row>
    <row r="11" spans="1:7" ht="25.5">
      <c r="A11" s="10" t="s">
        <v>45</v>
      </c>
      <c r="B11" s="19" t="s">
        <v>46</v>
      </c>
      <c r="C11" s="47">
        <v>193.1</v>
      </c>
      <c r="D11" s="46">
        <v>1703</v>
      </c>
      <c r="E11" s="46">
        <v>227.6</v>
      </c>
      <c r="F11" s="49">
        <f t="shared" si="1"/>
        <v>13.364650616559013</v>
      </c>
      <c r="G11" s="49">
        <f t="shared" si="2"/>
        <v>117.86639047125843</v>
      </c>
    </row>
    <row r="12" spans="1:7">
      <c r="A12" s="10" t="s">
        <v>47</v>
      </c>
      <c r="B12" s="18">
        <v>1.06E+16</v>
      </c>
      <c r="C12" s="47">
        <v>148.1</v>
      </c>
      <c r="D12" s="46">
        <v>1545</v>
      </c>
      <c r="E12" s="46">
        <v>170.3</v>
      </c>
      <c r="F12" s="49">
        <f t="shared" si="1"/>
        <v>11.022653721682849</v>
      </c>
      <c r="G12" s="49">
        <f t="shared" si="2"/>
        <v>114.98987170830522</v>
      </c>
    </row>
    <row r="13" spans="1:7" ht="25.5">
      <c r="A13" s="10" t="s">
        <v>48</v>
      </c>
      <c r="B13" s="19" t="s">
        <v>49</v>
      </c>
      <c r="C13" s="47">
        <v>14.5</v>
      </c>
      <c r="D13" s="46">
        <v>251</v>
      </c>
      <c r="E13" s="46">
        <v>9.5</v>
      </c>
      <c r="F13" s="49">
        <f t="shared" si="1"/>
        <v>3.7848605577689245</v>
      </c>
      <c r="G13" s="49">
        <f t="shared" si="2"/>
        <v>65.517241379310349</v>
      </c>
    </row>
    <row r="14" spans="1:7">
      <c r="A14" s="10" t="s">
        <v>50</v>
      </c>
      <c r="B14" s="19" t="s">
        <v>51</v>
      </c>
      <c r="C14" s="47">
        <v>133.6</v>
      </c>
      <c r="D14" s="46">
        <v>1294</v>
      </c>
      <c r="E14" s="46">
        <v>160.80000000000001</v>
      </c>
      <c r="F14" s="49">
        <f t="shared" si="1"/>
        <v>12.426584234930449</v>
      </c>
      <c r="G14" s="49">
        <f t="shared" si="2"/>
        <v>120.35928143712576</v>
      </c>
    </row>
    <row r="15" spans="1:7">
      <c r="A15" s="10" t="s">
        <v>52</v>
      </c>
      <c r="B15" s="18">
        <v>1.08E+16</v>
      </c>
      <c r="C15" s="47">
        <v>0.1</v>
      </c>
      <c r="D15" s="46">
        <v>0.1</v>
      </c>
      <c r="E15" s="46">
        <v>0.1</v>
      </c>
      <c r="F15" s="49">
        <f t="shared" si="1"/>
        <v>100</v>
      </c>
      <c r="G15" s="49">
        <f t="shared" si="2"/>
        <v>100</v>
      </c>
    </row>
    <row r="16" spans="1:7" ht="25.5" hidden="1">
      <c r="A16" s="10" t="s">
        <v>65</v>
      </c>
      <c r="B16" s="18">
        <v>1.11E+16</v>
      </c>
      <c r="C16" s="49"/>
      <c r="D16" s="34">
        <v>14</v>
      </c>
      <c r="E16" s="34"/>
      <c r="F16" s="49">
        <f t="shared" si="1"/>
        <v>0</v>
      </c>
      <c r="G16" s="49" t="e">
        <f t="shared" si="2"/>
        <v>#DIV/0!</v>
      </c>
    </row>
    <row r="17" spans="1:7" ht="25.5">
      <c r="A17" s="10" t="s">
        <v>65</v>
      </c>
      <c r="B17" s="18">
        <v>1.11E+16</v>
      </c>
      <c r="C17" s="49" t="s">
        <v>74</v>
      </c>
      <c r="D17" s="46">
        <v>14</v>
      </c>
      <c r="E17" s="46">
        <v>0</v>
      </c>
      <c r="F17" s="49">
        <f t="shared" si="1"/>
        <v>0</v>
      </c>
      <c r="G17" s="49">
        <v>0</v>
      </c>
    </row>
    <row r="18" spans="1:7">
      <c r="A18" s="21" t="s">
        <v>73</v>
      </c>
      <c r="B18" s="23">
        <v>1.1705E+17</v>
      </c>
      <c r="C18" s="45" t="s">
        <v>74</v>
      </c>
      <c r="D18" s="49">
        <v>0</v>
      </c>
      <c r="E18" s="49">
        <v>0</v>
      </c>
      <c r="F18" s="49">
        <v>0</v>
      </c>
      <c r="G18" s="49">
        <v>0</v>
      </c>
    </row>
    <row r="19" spans="1:7" ht="53.25" customHeight="1">
      <c r="A19" s="10" t="s">
        <v>53</v>
      </c>
      <c r="B19" s="19" t="s">
        <v>66</v>
      </c>
      <c r="C19" s="47">
        <f>C20+C22+C24</f>
        <v>250.3</v>
      </c>
      <c r="D19" s="46">
        <v>993.8</v>
      </c>
      <c r="E19" s="46">
        <v>166.10000000000002</v>
      </c>
      <c r="F19" s="49">
        <f t="shared" si="1"/>
        <v>16.713624471724696</v>
      </c>
      <c r="G19" s="49">
        <f t="shared" si="2"/>
        <v>66.360367558929283</v>
      </c>
    </row>
    <row r="20" spans="1:7" ht="51">
      <c r="A20" s="10" t="s">
        <v>54</v>
      </c>
      <c r="B20" s="19" t="s">
        <v>67</v>
      </c>
      <c r="C20" s="47">
        <v>91.4</v>
      </c>
      <c r="D20" s="46">
        <v>39.799999999999997</v>
      </c>
      <c r="E20" s="46">
        <v>0</v>
      </c>
      <c r="F20" s="49">
        <f t="shared" si="1"/>
        <v>0</v>
      </c>
      <c r="G20" s="49">
        <f t="shared" si="2"/>
        <v>0</v>
      </c>
    </row>
    <row r="21" spans="1:7" ht="51">
      <c r="A21" s="10" t="s">
        <v>55</v>
      </c>
      <c r="B21" s="19" t="s">
        <v>68</v>
      </c>
      <c r="C21" s="47">
        <v>91.4</v>
      </c>
      <c r="D21" s="46">
        <v>39.799999999999997</v>
      </c>
      <c r="E21" s="46">
        <v>0</v>
      </c>
      <c r="F21" s="49">
        <f t="shared" si="1"/>
        <v>0</v>
      </c>
      <c r="G21" s="49">
        <f t="shared" si="2"/>
        <v>0</v>
      </c>
    </row>
    <row r="22" spans="1:7" ht="51">
      <c r="A22" s="10" t="s">
        <v>56</v>
      </c>
      <c r="B22" s="19" t="s">
        <v>69</v>
      </c>
      <c r="C22" s="47">
        <v>16.899999999999999</v>
      </c>
      <c r="D22" s="46">
        <v>81</v>
      </c>
      <c r="E22" s="46">
        <v>20.3</v>
      </c>
      <c r="F22" s="49">
        <f t="shared" si="1"/>
        <v>25.061728395061728</v>
      </c>
      <c r="G22" s="49">
        <f t="shared" si="2"/>
        <v>120.11834319526629</v>
      </c>
    </row>
    <row r="23" spans="1:7" ht="76.5">
      <c r="A23" s="10" t="s">
        <v>57</v>
      </c>
      <c r="B23" s="19" t="s">
        <v>70</v>
      </c>
      <c r="C23" s="47">
        <v>16.899999999999999</v>
      </c>
      <c r="D23" s="46">
        <v>81</v>
      </c>
      <c r="E23" s="46">
        <v>20.3</v>
      </c>
      <c r="F23" s="49">
        <f t="shared" si="1"/>
        <v>25.061728395061728</v>
      </c>
      <c r="G23" s="49">
        <f t="shared" si="2"/>
        <v>120.11834319526629</v>
      </c>
    </row>
    <row r="24" spans="1:7" ht="25.5">
      <c r="A24" s="10" t="s">
        <v>58</v>
      </c>
      <c r="B24" s="19" t="s">
        <v>71</v>
      </c>
      <c r="C24" s="49">
        <v>142</v>
      </c>
      <c r="D24" s="46">
        <v>873</v>
      </c>
      <c r="E24" s="46">
        <v>145.80000000000001</v>
      </c>
      <c r="F24" s="49">
        <f t="shared" si="1"/>
        <v>16.701030927835053</v>
      </c>
      <c r="G24" s="49">
        <f t="shared" si="2"/>
        <v>102.67605633802819</v>
      </c>
    </row>
    <row r="25" spans="1:7" ht="38.25">
      <c r="A25" s="10" t="s">
        <v>59</v>
      </c>
      <c r="B25" s="19" t="s">
        <v>72</v>
      </c>
      <c r="C25" s="49">
        <v>142</v>
      </c>
      <c r="D25" s="46">
        <v>873</v>
      </c>
      <c r="E25" s="46">
        <v>145.80000000000001</v>
      </c>
      <c r="F25" s="49">
        <f t="shared" si="1"/>
        <v>16.701030927835053</v>
      </c>
      <c r="G25" s="49">
        <f t="shared" si="2"/>
        <v>102.67605633802819</v>
      </c>
    </row>
    <row r="26" spans="1:7">
      <c r="A26" s="28" t="s">
        <v>4</v>
      </c>
      <c r="B26" s="28"/>
      <c r="C26" s="29">
        <f>C28+C32+C34+C37+C39</f>
        <v>547.4</v>
      </c>
      <c r="D26" s="29">
        <f>D28+D32+D34+D37+D39</f>
        <v>4779.7</v>
      </c>
      <c r="E26" s="29">
        <f>E28+E32+E34+E37+E39</f>
        <v>824.59999999999991</v>
      </c>
      <c r="F26" s="24">
        <f>E26/D26*100</f>
        <v>17.252128794694226</v>
      </c>
      <c r="G26" s="24">
        <f t="shared" ref="G26:G40" si="3">E26/C26*100</f>
        <v>150.63938618925829</v>
      </c>
    </row>
    <row r="27" spans="1:7">
      <c r="A27" s="3" t="s">
        <v>3</v>
      </c>
      <c r="B27" s="2"/>
      <c r="C27" s="24"/>
      <c r="D27" s="24"/>
      <c r="E27" s="24"/>
      <c r="F27" s="25"/>
      <c r="G27" s="25"/>
    </row>
    <row r="28" spans="1:7" ht="25.5">
      <c r="A28" s="3" t="s">
        <v>5</v>
      </c>
      <c r="B28" s="12" t="s">
        <v>6</v>
      </c>
      <c r="C28" s="25">
        <v>314.39999999999998</v>
      </c>
      <c r="D28" s="40">
        <v>2016.2</v>
      </c>
      <c r="E28" s="41">
        <v>488.5</v>
      </c>
      <c r="F28" s="25">
        <f t="shared" ref="F28:F40" si="4">E28/D28*100</f>
        <v>24.228747148100386</v>
      </c>
      <c r="G28" s="25">
        <f t="shared" si="3"/>
        <v>155.37531806615777</v>
      </c>
    </row>
    <row r="29" spans="1:7" ht="54" customHeight="1">
      <c r="A29" s="3" t="s">
        <v>7</v>
      </c>
      <c r="B29" s="13" t="s">
        <v>8</v>
      </c>
      <c r="C29" s="25">
        <v>312.10000000000002</v>
      </c>
      <c r="D29" s="25">
        <v>2006.3</v>
      </c>
      <c r="E29" s="25">
        <v>486.7</v>
      </c>
      <c r="F29" s="25">
        <f t="shared" si="4"/>
        <v>24.258585455814185</v>
      </c>
      <c r="G29" s="25">
        <f t="shared" si="3"/>
        <v>155.94360781800702</v>
      </c>
    </row>
    <row r="30" spans="1:7" ht="15" customHeight="1">
      <c r="A30" s="39" t="s">
        <v>90</v>
      </c>
      <c r="B30" s="12" t="s">
        <v>91</v>
      </c>
      <c r="C30" s="25">
        <v>0</v>
      </c>
      <c r="D30" s="25">
        <v>5</v>
      </c>
      <c r="E30" s="25">
        <v>0</v>
      </c>
      <c r="F30" s="25">
        <f t="shared" si="4"/>
        <v>0</v>
      </c>
      <c r="G30" s="25">
        <v>0</v>
      </c>
    </row>
    <row r="31" spans="1:7" ht="24.75" customHeight="1">
      <c r="A31" s="3" t="s">
        <v>9</v>
      </c>
      <c r="B31" s="12" t="s">
        <v>10</v>
      </c>
      <c r="C31" s="25">
        <v>2.2999999999999998</v>
      </c>
      <c r="D31" s="25">
        <v>4.9000000000000004</v>
      </c>
      <c r="E31" s="25">
        <v>1.8</v>
      </c>
      <c r="F31" s="25">
        <f t="shared" si="4"/>
        <v>36.734693877551017</v>
      </c>
      <c r="G31" s="25">
        <f t="shared" si="3"/>
        <v>78.260869565217391</v>
      </c>
    </row>
    <row r="32" spans="1:7">
      <c r="A32" s="3" t="s">
        <v>11</v>
      </c>
      <c r="B32" s="12" t="s">
        <v>12</v>
      </c>
      <c r="C32" s="25">
        <v>17</v>
      </c>
      <c r="D32" s="25">
        <v>81</v>
      </c>
      <c r="E32" s="25">
        <v>20.3</v>
      </c>
      <c r="F32" s="25">
        <f t="shared" si="4"/>
        <v>25.061728395061728</v>
      </c>
      <c r="G32" s="25">
        <f t="shared" si="3"/>
        <v>119.41176470588235</v>
      </c>
    </row>
    <row r="33" spans="1:7" ht="25.5">
      <c r="A33" s="3" t="s">
        <v>13</v>
      </c>
      <c r="B33" s="12" t="s">
        <v>14</v>
      </c>
      <c r="C33" s="25">
        <v>17</v>
      </c>
      <c r="D33" s="25">
        <v>81</v>
      </c>
      <c r="E33" s="25">
        <v>20.3</v>
      </c>
      <c r="F33" s="25">
        <f t="shared" si="4"/>
        <v>25.061728395061728</v>
      </c>
      <c r="G33" s="25">
        <f t="shared" si="3"/>
        <v>119.41176470588235</v>
      </c>
    </row>
    <row r="34" spans="1:7">
      <c r="A34" s="3" t="s">
        <v>15</v>
      </c>
      <c r="B34" s="12" t="s">
        <v>16</v>
      </c>
      <c r="C34" s="25">
        <v>26</v>
      </c>
      <c r="D34" s="25">
        <v>641.70000000000005</v>
      </c>
      <c r="E34" s="25">
        <v>50</v>
      </c>
      <c r="F34" s="25">
        <f t="shared" si="4"/>
        <v>7.7918030232195719</v>
      </c>
      <c r="G34" s="25">
        <f t="shared" si="3"/>
        <v>192.30769230769232</v>
      </c>
    </row>
    <row r="35" spans="1:7" ht="25.5">
      <c r="A35" s="3" t="s">
        <v>17</v>
      </c>
      <c r="B35" s="12" t="s">
        <v>18</v>
      </c>
      <c r="C35" s="25">
        <v>26</v>
      </c>
      <c r="D35" s="25">
        <v>641.70000000000005</v>
      </c>
      <c r="E35" s="25">
        <v>50</v>
      </c>
      <c r="F35" s="25">
        <f t="shared" si="4"/>
        <v>7.7918030232195719</v>
      </c>
      <c r="G35" s="25">
        <f t="shared" si="3"/>
        <v>192.30769230769232</v>
      </c>
    </row>
    <row r="36" spans="1:7" ht="25.5">
      <c r="A36" s="15" t="s">
        <v>75</v>
      </c>
      <c r="B36" s="12" t="s">
        <v>76</v>
      </c>
      <c r="C36" s="25" t="s">
        <v>74</v>
      </c>
      <c r="D36" s="25">
        <v>0</v>
      </c>
      <c r="E36" s="25">
        <v>0</v>
      </c>
      <c r="F36" s="25">
        <v>0</v>
      </c>
      <c r="G36" s="25">
        <v>0</v>
      </c>
    </row>
    <row r="37" spans="1:7" ht="25.5">
      <c r="A37" s="3" t="s">
        <v>19</v>
      </c>
      <c r="B37" s="12" t="s">
        <v>20</v>
      </c>
      <c r="C37" s="25">
        <v>38.5</v>
      </c>
      <c r="D37" s="25">
        <v>1175</v>
      </c>
      <c r="E37" s="25">
        <v>69.400000000000006</v>
      </c>
      <c r="F37" s="25">
        <f t="shared" si="4"/>
        <v>5.9063829787234043</v>
      </c>
      <c r="G37" s="25">
        <f t="shared" si="3"/>
        <v>180.25974025974028</v>
      </c>
    </row>
    <row r="38" spans="1:7">
      <c r="A38" s="3" t="s">
        <v>21</v>
      </c>
      <c r="B38" s="12" t="s">
        <v>22</v>
      </c>
      <c r="C38" s="25">
        <v>38.5</v>
      </c>
      <c r="D38" s="25">
        <v>1175</v>
      </c>
      <c r="E38" s="25">
        <v>69.400000000000006</v>
      </c>
      <c r="F38" s="25">
        <f t="shared" si="4"/>
        <v>5.9063829787234043</v>
      </c>
      <c r="G38" s="25">
        <f t="shared" si="3"/>
        <v>180.25974025974028</v>
      </c>
    </row>
    <row r="39" spans="1:7">
      <c r="A39" s="3" t="s">
        <v>92</v>
      </c>
      <c r="B39" s="12" t="s">
        <v>23</v>
      </c>
      <c r="C39" s="25">
        <v>151.5</v>
      </c>
      <c r="D39" s="25">
        <v>865.8</v>
      </c>
      <c r="E39" s="25">
        <v>196.4</v>
      </c>
      <c r="F39" s="25">
        <f t="shared" si="4"/>
        <v>22.684222684222686</v>
      </c>
      <c r="G39" s="25">
        <f t="shared" si="3"/>
        <v>129.63696369636963</v>
      </c>
    </row>
    <row r="40" spans="1:7">
      <c r="A40" s="3" t="s">
        <v>24</v>
      </c>
      <c r="B40" s="12" t="s">
        <v>25</v>
      </c>
      <c r="C40" s="25">
        <v>151.5</v>
      </c>
      <c r="D40" s="25">
        <v>865.8</v>
      </c>
      <c r="E40" s="25">
        <v>196.4</v>
      </c>
      <c r="F40" s="25">
        <f t="shared" si="4"/>
        <v>22.684222684222686</v>
      </c>
      <c r="G40" s="25">
        <f t="shared" si="3"/>
        <v>129.63696369636963</v>
      </c>
    </row>
    <row r="41" spans="1:7" ht="38.25">
      <c r="A41" s="9" t="s">
        <v>26</v>
      </c>
      <c r="B41" s="9"/>
      <c r="C41" s="31">
        <f>C5-C26</f>
        <v>103.39999999999998</v>
      </c>
      <c r="D41" s="48">
        <f>D5-D26</f>
        <v>-50.099999999999454</v>
      </c>
      <c r="E41" s="48">
        <f>E5-E26</f>
        <v>-179.29999999999995</v>
      </c>
      <c r="F41" s="24"/>
      <c r="G41" s="24"/>
    </row>
    <row r="42" spans="1:7" ht="25.5">
      <c r="A42" s="9" t="s">
        <v>27</v>
      </c>
      <c r="B42" s="9"/>
      <c r="C42" s="8">
        <f>C44</f>
        <v>-103.39999999999998</v>
      </c>
      <c r="D42" s="42">
        <f t="shared" ref="D42:E42" si="5">D44</f>
        <v>50.099999999999454</v>
      </c>
      <c r="E42" s="42">
        <f t="shared" si="5"/>
        <v>179.30000000000007</v>
      </c>
      <c r="F42" s="8"/>
      <c r="G42" s="24"/>
    </row>
    <row r="43" spans="1:7">
      <c r="A43" s="3" t="s">
        <v>3</v>
      </c>
      <c r="B43" s="3"/>
      <c r="C43" s="7"/>
      <c r="D43" s="38"/>
      <c r="E43" s="38"/>
      <c r="F43" s="7"/>
      <c r="G43" s="7"/>
    </row>
    <row r="44" spans="1:7" ht="38.25">
      <c r="A44" s="3" t="s">
        <v>28</v>
      </c>
      <c r="B44" s="12" t="s">
        <v>29</v>
      </c>
      <c r="C44" s="38">
        <f t="shared" ref="C44:E44" si="6">C45+C46</f>
        <v>-103.39999999999998</v>
      </c>
      <c r="D44" s="38">
        <f t="shared" si="6"/>
        <v>50.099999999999454</v>
      </c>
      <c r="E44" s="38">
        <f t="shared" si="6"/>
        <v>179.30000000000007</v>
      </c>
      <c r="F44" s="7"/>
      <c r="G44" s="7"/>
    </row>
    <row r="45" spans="1:7" ht="25.5">
      <c r="A45" s="3" t="s">
        <v>30</v>
      </c>
      <c r="B45" s="12" t="s">
        <v>31</v>
      </c>
      <c r="C45" s="7">
        <v>-653.79999999999995</v>
      </c>
      <c r="D45" s="38">
        <v>-4729.6000000000004</v>
      </c>
      <c r="E45" s="38">
        <v>-652.79999999999995</v>
      </c>
      <c r="F45" s="7"/>
      <c r="G45" s="7"/>
    </row>
    <row r="46" spans="1:7" ht="29.25" customHeight="1">
      <c r="A46" s="3" t="s">
        <v>32</v>
      </c>
      <c r="B46" s="12" t="s">
        <v>33</v>
      </c>
      <c r="C46" s="7">
        <v>550.4</v>
      </c>
      <c r="D46" s="38">
        <v>4779.7</v>
      </c>
      <c r="E46" s="38">
        <v>832.1</v>
      </c>
      <c r="F46" s="7"/>
      <c r="G46" s="7"/>
    </row>
    <row r="50" spans="1:7">
      <c r="A50" s="43" t="s">
        <v>39</v>
      </c>
      <c r="B50" s="43"/>
      <c r="C50" s="43"/>
      <c r="D50" s="43"/>
      <c r="E50" s="43"/>
      <c r="F50" s="43"/>
      <c r="G50" s="43"/>
    </row>
  </sheetData>
  <mergeCells count="2">
    <mergeCell ref="A50:G50"/>
    <mergeCell ref="A2:G2"/>
  </mergeCells>
  <pageMargins left="0.7" right="0.7" top="0.75" bottom="0.75" header="0.3" footer="0.3"/>
  <pageSetup paperSize="9"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G10"/>
  <sheetViews>
    <sheetView workbookViewId="0">
      <selection activeCell="A2" sqref="A2:G11"/>
    </sheetView>
  </sheetViews>
  <sheetFormatPr defaultRowHeight="15"/>
  <cols>
    <col min="1" max="1" width="22.28515625" style="5" customWidth="1"/>
    <col min="2" max="2" width="15.7109375" style="5" customWidth="1"/>
    <col min="3" max="3" width="10.42578125" style="5" customWidth="1"/>
    <col min="4" max="4" width="14.140625" style="5" customWidth="1"/>
    <col min="5" max="5" width="12.85546875" style="5" customWidth="1"/>
    <col min="6" max="6" width="11.7109375" style="5" customWidth="1"/>
    <col min="7" max="7" width="13.7109375" style="5" customWidth="1"/>
    <col min="8" max="16384" width="9.140625" style="5"/>
  </cols>
  <sheetData>
    <row r="2" spans="1:7" ht="96" customHeight="1">
      <c r="A2" s="44" t="s">
        <v>83</v>
      </c>
      <c r="B2" s="43"/>
      <c r="C2" s="43"/>
      <c r="D2" s="43"/>
      <c r="E2" s="43"/>
      <c r="F2" s="43"/>
      <c r="G2" s="43"/>
    </row>
    <row r="3" spans="1:7">
      <c r="G3" s="6"/>
    </row>
    <row r="4" spans="1:7" ht="67.5" customHeight="1">
      <c r="A4" s="1" t="s">
        <v>34</v>
      </c>
      <c r="B4" s="14" t="s">
        <v>35</v>
      </c>
      <c r="C4" s="14" t="s">
        <v>78</v>
      </c>
      <c r="D4" s="14" t="s">
        <v>79</v>
      </c>
      <c r="E4" s="14" t="s">
        <v>80</v>
      </c>
      <c r="F4" s="14" t="s">
        <v>84</v>
      </c>
      <c r="G4" s="14" t="s">
        <v>82</v>
      </c>
    </row>
    <row r="5" spans="1:7" ht="44.25" customHeight="1">
      <c r="A5" s="15" t="s">
        <v>36</v>
      </c>
      <c r="B5" s="33">
        <v>3</v>
      </c>
      <c r="C5" s="32">
        <v>120</v>
      </c>
      <c r="D5" s="33">
        <v>1024.2</v>
      </c>
      <c r="E5" s="32">
        <v>195</v>
      </c>
      <c r="F5" s="7">
        <f>E5/D5*100</f>
        <v>19.039250146455768</v>
      </c>
      <c r="G5" s="7">
        <f>E5/C5*100</f>
        <v>162.5</v>
      </c>
    </row>
    <row r="6" spans="1:7" ht="42.75" customHeight="1">
      <c r="A6" s="3" t="s">
        <v>37</v>
      </c>
      <c r="B6" s="33">
        <v>1.5</v>
      </c>
      <c r="C6" s="33">
        <v>95.1</v>
      </c>
      <c r="D6" s="33">
        <v>562.70000000000005</v>
      </c>
      <c r="E6" s="33">
        <v>122.3</v>
      </c>
      <c r="F6" s="7">
        <f>E6/D6*100</f>
        <v>21.7344944019904</v>
      </c>
      <c r="G6" s="7">
        <f>E6/C6*100</f>
        <v>128.60147213459516</v>
      </c>
    </row>
    <row r="10" spans="1:7">
      <c r="A10" s="43" t="s">
        <v>62</v>
      </c>
      <c r="B10" s="43"/>
      <c r="C10" s="43"/>
      <c r="D10" s="43"/>
      <c r="E10" s="43"/>
      <c r="F10" s="43"/>
      <c r="G10" s="43"/>
    </row>
  </sheetData>
  <mergeCells count="2">
    <mergeCell ref="A2:G2"/>
    <mergeCell ref="A10:G10"/>
  </mergeCells>
  <pageMargins left="0.7" right="0.7" top="0.75" bottom="0.75" header="0.3" footer="0.3"/>
  <pageSetup paperSize="9" scale="8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F12"/>
  <sheetViews>
    <sheetView tabSelected="1" workbookViewId="0">
      <selection activeCell="A2" sqref="A2:F12"/>
    </sheetView>
  </sheetViews>
  <sheetFormatPr defaultRowHeight="15"/>
  <cols>
    <col min="1" max="1" width="37.85546875" style="5" customWidth="1"/>
    <col min="2" max="2" width="12" style="5" customWidth="1"/>
    <col min="3" max="3" width="17.42578125" style="5" customWidth="1"/>
    <col min="4" max="4" width="14.5703125" style="5" customWidth="1"/>
    <col min="5" max="5" width="11.85546875" style="5" customWidth="1"/>
    <col min="6" max="6" width="13.7109375" style="5" customWidth="1"/>
    <col min="7" max="16384" width="9.140625" style="5"/>
  </cols>
  <sheetData>
    <row r="2" spans="1:6" ht="96" customHeight="1">
      <c r="A2" s="44" t="s">
        <v>85</v>
      </c>
      <c r="B2" s="43"/>
      <c r="C2" s="43"/>
      <c r="D2" s="43"/>
      <c r="E2" s="43"/>
      <c r="F2" s="43"/>
    </row>
    <row r="3" spans="1:6">
      <c r="B3" s="30"/>
      <c r="F3" s="6"/>
    </row>
    <row r="4" spans="1:6" ht="66.75" customHeight="1">
      <c r="A4" s="4" t="s">
        <v>60</v>
      </c>
      <c r="B4" s="14" t="s">
        <v>78</v>
      </c>
      <c r="C4" s="14" t="s">
        <v>79</v>
      </c>
      <c r="D4" s="14" t="s">
        <v>86</v>
      </c>
      <c r="E4" s="14" t="s">
        <v>84</v>
      </c>
      <c r="F4" s="14" t="s">
        <v>87</v>
      </c>
    </row>
    <row r="5" spans="1:6" ht="66.75" customHeight="1">
      <c r="A5" s="36" t="s">
        <v>88</v>
      </c>
      <c r="B5" s="35">
        <v>0</v>
      </c>
      <c r="C5" s="35">
        <v>2</v>
      </c>
      <c r="D5" s="35">
        <v>0</v>
      </c>
      <c r="E5" s="35">
        <f t="shared" ref="E5:E8" si="0">D5/C5*100</f>
        <v>0</v>
      </c>
      <c r="F5" s="35">
        <v>0</v>
      </c>
    </row>
    <row r="6" spans="1:6" ht="65.25" customHeight="1">
      <c r="A6" s="20" t="s">
        <v>64</v>
      </c>
      <c r="B6" s="11">
        <v>38.6</v>
      </c>
      <c r="C6" s="35">
        <v>1175</v>
      </c>
      <c r="D6" s="35">
        <v>69.400000000000006</v>
      </c>
      <c r="E6" s="35">
        <f t="shared" si="0"/>
        <v>5.9063829787234043</v>
      </c>
      <c r="F6" s="35">
        <f t="shared" ref="F6:F8" si="1">D6/B6*100</f>
        <v>179.79274611398966</v>
      </c>
    </row>
    <row r="7" spans="1:6" ht="54" customHeight="1">
      <c r="A7" s="37" t="s">
        <v>89</v>
      </c>
      <c r="B7" s="11">
        <v>26</v>
      </c>
      <c r="C7" s="35">
        <v>641.70000000000005</v>
      </c>
      <c r="D7" s="35">
        <v>50</v>
      </c>
      <c r="E7" s="35">
        <f t="shared" si="0"/>
        <v>7.7918030232195719</v>
      </c>
      <c r="F7" s="35">
        <f t="shared" si="1"/>
        <v>192.30769230769232</v>
      </c>
    </row>
    <row r="8" spans="1:6">
      <c r="A8" s="2" t="s">
        <v>61</v>
      </c>
      <c r="B8" s="31">
        <f>B6+B7+B5</f>
        <v>64.599999999999994</v>
      </c>
      <c r="C8" s="31">
        <f t="shared" ref="C8:D8" si="2">C6+C7+C5</f>
        <v>1818.7</v>
      </c>
      <c r="D8" s="31">
        <f t="shared" si="2"/>
        <v>119.4</v>
      </c>
      <c r="E8" s="31">
        <f t="shared" si="0"/>
        <v>6.5651289382525988</v>
      </c>
      <c r="F8" s="31">
        <f t="shared" si="1"/>
        <v>184.82972136222912</v>
      </c>
    </row>
    <row r="12" spans="1:6">
      <c r="A12" s="43" t="s">
        <v>63</v>
      </c>
      <c r="B12" s="43"/>
      <c r="C12" s="43"/>
      <c r="D12" s="43"/>
      <c r="E12" s="43"/>
      <c r="F12" s="43"/>
    </row>
  </sheetData>
  <mergeCells count="2">
    <mergeCell ref="A2:F2"/>
    <mergeCell ref="A12:F12"/>
  </mergeCells>
  <pageMargins left="0.7" right="0.7" top="0.75" bottom="0.75" header="0.3" footer="0.3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таблица 1</vt:lpstr>
      <vt:lpstr>таблица 2</vt:lpstr>
      <vt:lpstr>таблица 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radaeva</dc:creator>
  <cp:lastModifiedBy>radaeva</cp:lastModifiedBy>
  <cp:lastPrinted>2020-04-27T13:48:08Z</cp:lastPrinted>
  <dcterms:created xsi:type="dcterms:W3CDTF">2017-04-17T10:25:39Z</dcterms:created>
  <dcterms:modified xsi:type="dcterms:W3CDTF">2020-04-27T13:49:37Z</dcterms:modified>
</cp:coreProperties>
</file>