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480" yWindow="-75" windowWidth="14160" windowHeight="1276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1'!$G$28</definedName>
  </definedNames>
  <calcPr calcId="125725" iterate="1"/>
</workbook>
</file>

<file path=xl/calcChain.xml><?xml version="1.0" encoding="utf-8"?>
<calcChain xmlns="http://schemas.openxmlformats.org/spreadsheetml/2006/main">
  <c r="D15" i="1"/>
  <c r="D10"/>
  <c r="E10"/>
  <c r="C10"/>
  <c r="D31"/>
  <c r="D19"/>
  <c r="D13"/>
  <c r="E13"/>
  <c r="C13"/>
  <c r="F12"/>
  <c r="G53" l="1"/>
  <c r="G55"/>
  <c r="G57"/>
  <c r="C68"/>
  <c r="C65"/>
  <c r="C64" s="1"/>
  <c r="C60"/>
  <c r="C56"/>
  <c r="C52"/>
  <c r="C49"/>
  <c r="C46"/>
  <c r="C29"/>
  <c r="C28" s="1"/>
  <c r="C25"/>
  <c r="C19"/>
  <c r="F9" i="3"/>
  <c r="G48" i="1"/>
  <c r="G50"/>
  <c r="G58"/>
  <c r="G59"/>
  <c r="F7" i="3"/>
  <c r="C5" i="1" l="1"/>
  <c r="C62" s="1"/>
  <c r="C7"/>
  <c r="C63"/>
  <c r="C44"/>
  <c r="E13" i="3"/>
  <c r="E6"/>
  <c r="E7"/>
  <c r="E8"/>
  <c r="E9"/>
  <c r="E10"/>
  <c r="E11"/>
  <c r="E12"/>
  <c r="E14"/>
  <c r="G9" i="1" l="1"/>
  <c r="G10"/>
  <c r="G11"/>
  <c r="G16"/>
  <c r="G17"/>
  <c r="G18"/>
  <c r="G20"/>
  <c r="G22"/>
  <c r="G23"/>
  <c r="G24"/>
  <c r="G26"/>
  <c r="G27"/>
  <c r="G30"/>
  <c r="G32"/>
  <c r="G34"/>
  <c r="G35"/>
  <c r="G36"/>
  <c r="G37"/>
  <c r="G38"/>
  <c r="E31"/>
  <c r="E15"/>
  <c r="G15" s="1"/>
  <c r="D8"/>
  <c r="E8"/>
  <c r="G8" s="1"/>
  <c r="B15" i="3"/>
  <c r="F9" i="1"/>
  <c r="F11"/>
  <c r="F13"/>
  <c r="F14"/>
  <c r="F16"/>
  <c r="F17"/>
  <c r="F18"/>
  <c r="F20"/>
  <c r="F21"/>
  <c r="F23"/>
  <c r="F24"/>
  <c r="F26"/>
  <c r="F30"/>
  <c r="F32"/>
  <c r="F33"/>
  <c r="F34"/>
  <c r="F35"/>
  <c r="F36"/>
  <c r="F37"/>
  <c r="E25"/>
  <c r="G25" s="1"/>
  <c r="E19"/>
  <c r="F19" s="1"/>
  <c r="D15" i="3"/>
  <c r="C15"/>
  <c r="E5"/>
  <c r="F47" i="1"/>
  <c r="F48"/>
  <c r="F50"/>
  <c r="F51"/>
  <c r="F53"/>
  <c r="F54"/>
  <c r="F55"/>
  <c r="F57"/>
  <c r="F61"/>
  <c r="E29"/>
  <c r="E28" s="1"/>
  <c r="G28" s="1"/>
  <c r="D29"/>
  <c r="D28" s="1"/>
  <c r="D25"/>
  <c r="D52"/>
  <c r="E52"/>
  <c r="G52" s="1"/>
  <c r="D60"/>
  <c r="G39"/>
  <c r="G40"/>
  <c r="G41"/>
  <c r="G42"/>
  <c r="G43"/>
  <c r="F39"/>
  <c r="F40"/>
  <c r="F41"/>
  <c r="F42"/>
  <c r="F43"/>
  <c r="E56"/>
  <c r="G56" s="1"/>
  <c r="E60"/>
  <c r="E65"/>
  <c r="E64" s="1"/>
  <c r="D65"/>
  <c r="D64" s="1"/>
  <c r="G29" l="1"/>
  <c r="D7"/>
  <c r="F29"/>
  <c r="F25"/>
  <c r="G19"/>
  <c r="F8"/>
  <c r="E15" i="3"/>
  <c r="F60" i="1"/>
  <c r="F31"/>
  <c r="F15"/>
  <c r="E7"/>
  <c r="G7" s="1"/>
  <c r="F10"/>
  <c r="F52"/>
  <c r="F28"/>
  <c r="D56"/>
  <c r="F56" s="1"/>
  <c r="D49"/>
  <c r="E49"/>
  <c r="G49" s="1"/>
  <c r="D46"/>
  <c r="E46"/>
  <c r="D68"/>
  <c r="D63" s="1"/>
  <c r="D5" l="1"/>
  <c r="F7"/>
  <c r="E5"/>
  <c r="G5" s="1"/>
  <c r="F46"/>
  <c r="G46"/>
  <c r="F49"/>
  <c r="E44"/>
  <c r="D44"/>
  <c r="G44" l="1"/>
  <c r="F44"/>
  <c r="F5"/>
  <c r="E68" l="1"/>
  <c r="E63" s="1"/>
  <c r="E62" l="1"/>
  <c r="D62" l="1"/>
  <c r="G5" i="2" l="1"/>
  <c r="F5"/>
</calcChain>
</file>

<file path=xl/sharedStrings.xml><?xml version="1.0" encoding="utf-8"?>
<sst xmlns="http://schemas.openxmlformats.org/spreadsheetml/2006/main" count="157" uniqueCount="147">
  <si>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</si>
  <si>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</si>
  <si>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</si>
  <si>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</si>
  <si>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</si>
  <si>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</si>
  <si>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</si>
  <si>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</si>
  <si>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</si>
  <si>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</si>
  <si>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</si>
  <si>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</si>
  <si>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</si>
  <si>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</si>
  <si>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</si>
  <si>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</si>
  <si>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</si>
  <si>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</si>
  <si>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</si>
  <si>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</si>
  <si>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</si>
  <si>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</si>
  <si>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</si>
  <si>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</si>
  <si>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</si>
  <si>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</si>
  <si>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</si>
  <si>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</si>
  <si>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</si>
  <si>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</si>
  <si>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</si>
  <si>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</si>
  <si>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</si>
  <si>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</si>
  <si>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</si>
  <si>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</si>
  <si>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</si>
  <si>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</si>
  <si>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</si>
  <si>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</si>
  <si>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</si>
  <si>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</si>
  <si>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</si>
  <si>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</si>
  <si>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</si>
  <si>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</si>
  <si>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</si>
  <si>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</si>
  <si>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</si>
  <si>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</si>
  <si>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</si>
  <si>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</si>
  <si>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</si>
  <si>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</si>
  <si>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</si>
  <si>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</si>
  <si>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</si>
  <si>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</si>
  <si>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</si>
  <si>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</si>
  <si>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</si>
  <si>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</si>
  <si>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</si>
  <si>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</si>
  <si>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</si>
  <si>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</si>
  <si>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</si>
  <si>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</si>
  <si>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</si>
  <si>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</si>
  <si>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</si>
  <si>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</si>
  <si>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Безвозмездные перечисления организаций</t>
  </si>
  <si>
    <t>20405099100073150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</si>
  <si>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</si>
  <si>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</si>
  <si>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</si>
  <si>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</si>
  <si>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</si>
  <si>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</si>
  <si>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</si>
  <si>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</si>
  <si>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</si>
  <si>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</si>
  <si>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</si>
  <si>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</si>
  <si>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</si>
  <si>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</si>
  <si>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</si>
  <si>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</si>
  <si>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</si>
  <si>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</si>
  <si>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</si>
  <si>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</si>
  <si>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</si>
  <si>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</si>
  <si>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</si>
  <si>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</si>
  <si>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</si>
  <si>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</si>
  <si>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</si>
  <si>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</si>
  <si>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</si>
  <si>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</si>
  <si>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</si>
  <si>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</si>
  <si>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</si>
  <si>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</si>
  <si>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Исполнено на 1 апреля 2024 г.</t>
  </si>
  <si>
    <t>00 0502 0000000000 000</t>
  </si>
  <si>
    <t>Коммунальное хозяйство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</si>
  <si>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</si>
  <si>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</si>
  <si>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</si>
  <si>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</si>
  <si>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</si>
  <si>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</si>
  <si>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</si>
  <si>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</si>
  <si>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</si>
  <si>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</si>
  <si>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Исполнено на 1 апреля 2024 г. (тыс.руб)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</si>
  <si>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</si>
  <si>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</si>
  <si>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</si>
  <si>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</si>
  <si>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</si>
  <si>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</si>
  <si>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</si>
  <si>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</si>
  <si>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</si>
  <si>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>% исполнения 2025 года к 2024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</si>
  <si>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апреля 2025 г.
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</si>
  <si>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апреля 2025 года      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</si>
  <si>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</si>
  <si>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</si>
  <si>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</si>
  <si>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</si>
  <si>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</si>
  <si>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св. 2-х раз</t>
  </si>
  <si>
    <t>св. 2,8 раза</t>
  </si>
  <si>
    <t>Туристический налог</t>
  </si>
  <si>
    <t>10303000010000110</t>
  </si>
  <si>
    <t>св.2,4 раза</t>
  </si>
  <si>
    <t>св.2,5 раза</t>
  </si>
  <si>
    <t>Муниципальная программа "Инвентаризация земельных участков для их бесплатного предоставления гражданам,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</si>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</sst>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3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</cellStyleXfs>
  <cellXfs count="9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25" fillId="0" borderId="1" xfId="0" applyFont="1" applyFill="1" applyBorder="1" applyAlignment="1">
      <alignment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vertical="center" wrapText="1"/>
    </xf>
    <xf numFmtId="1" fontId="25" fillId="4" borderId="1" xfId="0" applyNumberFormat="1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/>
    </xf>
    <xf numFmtId="49" fontId="25" fillId="4" borderId="1" xfId="0" applyNumberFormat="1" applyFont="1" applyFill="1" applyBorder="1" applyAlignment="1">
      <alignment horizontal="right" vertical="center" wrapText="1"/>
    </xf>
    <xf numFmtId="0" fontId="25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top" wrapText="1"/>
    </xf>
    <xf numFmtId="37" fontId="18" fillId="4" borderId="1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18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top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right" vertical="top" wrapText="1"/>
    </xf>
    <xf numFmtId="164" fontId="18" fillId="4" borderId="3" xfId="0" applyNumberFormat="1" applyFont="1" applyFill="1" applyBorder="1" applyAlignment="1">
      <alignment horizontal="right" vertical="center" wrapText="1"/>
    </xf>
    <xf numFmtId="164" fontId="18" fillId="4" borderId="3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4" borderId="1" xfId="0" applyFont="1" applyFill="1" applyBorder="1" applyAlignment="1">
      <alignment vertical="center" wrapText="1"/>
    </xf>
  </cellXfs>
  <cellStyles count="173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4"/>
  <sheetViews>
    <sheetView topLeftCell="A37" zoomScale="90" zoomScaleNormal="90" workbookViewId="0">
      <selection activeCell="A83" sqref="A83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6"/>
      <c r="B1" s="16"/>
      <c r="C1" s="16"/>
      <c r="D1" s="16"/>
      <c r="E1" s="16"/>
      <c r="F1" s="16"/>
      <c r="G1" s="16"/>
    </row>
    <row r="2" spans="1:8" ht="64.5" customHeight="1">
      <c r="A2" s="91" t="s">
        <v>133</v>
      </c>
      <c r="B2" s="92"/>
      <c r="C2" s="92"/>
      <c r="D2" s="92"/>
      <c r="E2" s="92"/>
      <c r="F2" s="92"/>
      <c r="G2" s="92"/>
    </row>
    <row r="3" spans="1:8">
      <c r="A3" s="35"/>
      <c r="B3" s="35"/>
      <c r="C3" s="35"/>
      <c r="D3" s="35"/>
      <c r="E3" s="35"/>
      <c r="F3" s="35"/>
      <c r="G3" s="36" t="s">
        <v>35</v>
      </c>
    </row>
    <row r="4" spans="1:8" ht="75.75" customHeight="1">
      <c r="A4" s="40" t="s">
        <v>0</v>
      </c>
      <c r="B4" s="40" t="s">
        <v>1</v>
      </c>
      <c r="C4" s="37" t="s">
        <v>108</v>
      </c>
      <c r="D4" s="37" t="s">
        <v>134</v>
      </c>
      <c r="E4" s="37" t="s">
        <v>135</v>
      </c>
      <c r="F4" s="37" t="s">
        <v>136</v>
      </c>
      <c r="G4" s="37" t="s">
        <v>131</v>
      </c>
    </row>
    <row r="5" spans="1:8" ht="30.75" customHeight="1">
      <c r="A5" s="74" t="s">
        <v>2</v>
      </c>
      <c r="B5" s="75"/>
      <c r="C5" s="76">
        <f>C7+C28</f>
        <v>9587.6999999999989</v>
      </c>
      <c r="D5" s="76">
        <f>D7+D28</f>
        <v>64394.1</v>
      </c>
      <c r="E5" s="76">
        <f>E7+E28</f>
        <v>8498.1999999999989</v>
      </c>
      <c r="F5" s="77">
        <f>E5/D5*100</f>
        <v>13.197171790583297</v>
      </c>
      <c r="G5" s="76">
        <f t="shared" ref="G5:G59" si="0">E5/C5*100</f>
        <v>88.636482159433442</v>
      </c>
      <c r="H5" s="7"/>
    </row>
    <row r="6" spans="1:8" ht="15" customHeight="1">
      <c r="A6" s="41" t="s">
        <v>3</v>
      </c>
      <c r="B6" s="42"/>
      <c r="C6" s="38"/>
      <c r="D6" s="38"/>
      <c r="E6" s="38"/>
      <c r="F6" s="63"/>
      <c r="G6" s="39"/>
      <c r="H6" s="7"/>
    </row>
    <row r="7" spans="1:8" ht="18.75" customHeight="1">
      <c r="A7" s="73" t="s">
        <v>37</v>
      </c>
      <c r="B7" s="68">
        <v>1E+16</v>
      </c>
      <c r="C7" s="69">
        <f>C8+C10+C13+C15+C19+C25+C27</f>
        <v>8612.7999999999993</v>
      </c>
      <c r="D7" s="69">
        <f>D8+D10+D13+D15+D19+D25+D27</f>
        <v>49927.6</v>
      </c>
      <c r="E7" s="69">
        <f>E8+E10+E13+E15+E19+E25+E27</f>
        <v>7570.3999999999987</v>
      </c>
      <c r="F7" s="70">
        <f t="shared" ref="F7:F37" si="1">E7/D7*100</f>
        <v>15.162755670210462</v>
      </c>
      <c r="G7" s="69">
        <f t="shared" si="0"/>
        <v>87.897083410737494</v>
      </c>
      <c r="H7" s="7"/>
    </row>
    <row r="8" spans="1:8" ht="16.5" customHeight="1">
      <c r="A8" s="73" t="s">
        <v>38</v>
      </c>
      <c r="B8" s="68">
        <v>1.01E+16</v>
      </c>
      <c r="C8" s="69">
        <v>3573.2</v>
      </c>
      <c r="D8" s="69">
        <f t="shared" ref="D8:E8" si="2">D9</f>
        <v>22454.2</v>
      </c>
      <c r="E8" s="69">
        <f t="shared" si="2"/>
        <v>3348.6</v>
      </c>
      <c r="F8" s="70">
        <f t="shared" si="1"/>
        <v>14.913022953389564</v>
      </c>
      <c r="G8" s="69">
        <f t="shared" si="0"/>
        <v>93.714317698421596</v>
      </c>
      <c r="H8" s="7"/>
    </row>
    <row r="9" spans="1:8" ht="17.25" customHeight="1">
      <c r="A9" s="43" t="s">
        <v>39</v>
      </c>
      <c r="B9" s="45" t="s">
        <v>40</v>
      </c>
      <c r="C9" s="38">
        <v>3573.2</v>
      </c>
      <c r="D9" s="38">
        <v>22454.2</v>
      </c>
      <c r="E9" s="38">
        <v>3348.6</v>
      </c>
      <c r="F9" s="31">
        <f t="shared" si="1"/>
        <v>14.913022953389564</v>
      </c>
      <c r="G9" s="38">
        <f t="shared" si="0"/>
        <v>93.714317698421596</v>
      </c>
      <c r="H9" s="7"/>
    </row>
    <row r="10" spans="1:8" ht="44.25" customHeight="1">
      <c r="A10" s="71" t="s">
        <v>118</v>
      </c>
      <c r="B10" s="72" t="s">
        <v>41</v>
      </c>
      <c r="C10" s="69">
        <f>C11+C12</f>
        <v>806.9</v>
      </c>
      <c r="D10" s="69">
        <f>D11+D12</f>
        <v>3313.6</v>
      </c>
      <c r="E10" s="69">
        <f t="shared" ref="E10" si="3">E11+E12</f>
        <v>841.3</v>
      </c>
      <c r="F10" s="70">
        <f t="shared" si="1"/>
        <v>25.389304683727666</v>
      </c>
      <c r="G10" s="69">
        <f t="shared" si="0"/>
        <v>104.26322964431776</v>
      </c>
      <c r="H10" s="7"/>
    </row>
    <row r="11" spans="1:8" s="20" customFormat="1" ht="44.25" customHeight="1">
      <c r="A11" s="46" t="s">
        <v>120</v>
      </c>
      <c r="B11" s="45" t="s">
        <v>119</v>
      </c>
      <c r="C11" s="38">
        <v>806.9</v>
      </c>
      <c r="D11" s="38">
        <v>3308.6</v>
      </c>
      <c r="E11" s="38">
        <v>841.3</v>
      </c>
      <c r="F11" s="31">
        <f t="shared" si="1"/>
        <v>25.427673336154268</v>
      </c>
      <c r="G11" s="38">
        <f t="shared" si="0"/>
        <v>104.26322964431776</v>
      </c>
      <c r="H11" s="7"/>
    </row>
    <row r="12" spans="1:8" s="33" customFormat="1" ht="44.25" customHeight="1">
      <c r="A12" s="46" t="s">
        <v>141</v>
      </c>
      <c r="B12" s="45" t="s">
        <v>142</v>
      </c>
      <c r="C12" s="38">
        <v>0</v>
      </c>
      <c r="D12" s="38">
        <v>5</v>
      </c>
      <c r="E12" s="38">
        <v>0</v>
      </c>
      <c r="F12" s="31">
        <f t="shared" si="1"/>
        <v>0</v>
      </c>
      <c r="G12" s="38">
        <v>0</v>
      </c>
      <c r="H12" s="34"/>
    </row>
    <row r="13" spans="1:8" ht="18.75" customHeight="1">
      <c r="A13" s="73" t="s">
        <v>42</v>
      </c>
      <c r="B13" s="68">
        <v>1.05E+16</v>
      </c>
      <c r="C13" s="69">
        <f>C14</f>
        <v>483.5</v>
      </c>
      <c r="D13" s="69">
        <f t="shared" ref="D13:E13" si="4">D14</f>
        <v>1112.5</v>
      </c>
      <c r="E13" s="69">
        <f t="shared" si="4"/>
        <v>1036.9000000000001</v>
      </c>
      <c r="F13" s="70">
        <f t="shared" si="1"/>
        <v>93.204494382022489</v>
      </c>
      <c r="G13" s="69" t="s">
        <v>143</v>
      </c>
      <c r="H13" s="7"/>
    </row>
    <row r="14" spans="1:8" ht="19.5" customHeight="1">
      <c r="A14" s="43" t="s">
        <v>43</v>
      </c>
      <c r="B14" s="44">
        <v>1.05030000100001E+16</v>
      </c>
      <c r="C14" s="38">
        <v>483.5</v>
      </c>
      <c r="D14" s="38">
        <v>1112.5</v>
      </c>
      <c r="E14" s="38">
        <v>1036.9000000000001</v>
      </c>
      <c r="F14" s="31">
        <f t="shared" si="1"/>
        <v>93.204494382022489</v>
      </c>
      <c r="G14" s="38" t="s">
        <v>143</v>
      </c>
      <c r="H14" s="7"/>
    </row>
    <row r="15" spans="1:8" ht="18" customHeight="1">
      <c r="A15" s="67" t="s">
        <v>44</v>
      </c>
      <c r="B15" s="68">
        <v>1.06E+16</v>
      </c>
      <c r="C15" s="69">
        <v>3636.3999999999996</v>
      </c>
      <c r="D15" s="69">
        <f>D16+D17+D18</f>
        <v>21942.3</v>
      </c>
      <c r="E15" s="69">
        <f>E16+E17+E18</f>
        <v>2273.1999999999998</v>
      </c>
      <c r="F15" s="70">
        <f t="shared" si="1"/>
        <v>10.359898460963526</v>
      </c>
      <c r="G15" s="69">
        <f t="shared" si="0"/>
        <v>62.512374876251243</v>
      </c>
      <c r="H15" s="7"/>
    </row>
    <row r="16" spans="1:8" ht="18.75" customHeight="1">
      <c r="A16" s="30" t="s">
        <v>45</v>
      </c>
      <c r="B16" s="45" t="s">
        <v>78</v>
      </c>
      <c r="C16" s="38">
        <v>1735.1</v>
      </c>
      <c r="D16" s="38">
        <v>8494</v>
      </c>
      <c r="E16" s="38">
        <v>661.4</v>
      </c>
      <c r="F16" s="31">
        <f t="shared" si="1"/>
        <v>7.7866729456086654</v>
      </c>
      <c r="G16" s="38">
        <f t="shared" si="0"/>
        <v>38.118840412656333</v>
      </c>
      <c r="H16" s="34"/>
    </row>
    <row r="17" spans="1:8" ht="17.25" customHeight="1">
      <c r="A17" s="30" t="s">
        <v>46</v>
      </c>
      <c r="B17" s="45" t="s">
        <v>47</v>
      </c>
      <c r="C17" s="38">
        <v>529.79999999999995</v>
      </c>
      <c r="D17" s="38">
        <v>3158.3</v>
      </c>
      <c r="E17" s="38">
        <v>410.3</v>
      </c>
      <c r="F17" s="31">
        <f t="shared" si="1"/>
        <v>12.99116613367951</v>
      </c>
      <c r="G17" s="38">
        <f t="shared" si="0"/>
        <v>77.444318610796543</v>
      </c>
      <c r="H17" s="34"/>
    </row>
    <row r="18" spans="1:8" s="33" customFormat="1" ht="17.25" customHeight="1">
      <c r="A18" s="30" t="s">
        <v>123</v>
      </c>
      <c r="B18" s="45" t="s">
        <v>124</v>
      </c>
      <c r="C18" s="38">
        <v>1371.5</v>
      </c>
      <c r="D18" s="38">
        <v>10290</v>
      </c>
      <c r="E18" s="38">
        <v>1201.5</v>
      </c>
      <c r="F18" s="31">
        <f t="shared" si="1"/>
        <v>11.676384839650146</v>
      </c>
      <c r="G18" s="38">
        <f t="shared" si="0"/>
        <v>87.604812249362013</v>
      </c>
      <c r="H18" s="34"/>
    </row>
    <row r="19" spans="1:8" ht="46.5" customHeight="1">
      <c r="A19" s="93" t="s">
        <v>48</v>
      </c>
      <c r="B19" s="72" t="s">
        <v>49</v>
      </c>
      <c r="C19" s="69">
        <f>C21+C22+C24</f>
        <v>70.899999999999991</v>
      </c>
      <c r="D19" s="69">
        <f>D21+D22+D24</f>
        <v>405</v>
      </c>
      <c r="E19" s="69">
        <f>E21+E22+E24</f>
        <v>55.2</v>
      </c>
      <c r="F19" s="70">
        <f t="shared" si="1"/>
        <v>13.62962962962963</v>
      </c>
      <c r="G19" s="69">
        <f t="shared" si="0"/>
        <v>77.856135401974626</v>
      </c>
      <c r="H19" s="34"/>
    </row>
    <row r="20" spans="1:8" ht="24" hidden="1" customHeight="1">
      <c r="A20" s="93"/>
      <c r="B20" s="78"/>
      <c r="C20" s="69"/>
      <c r="D20" s="69"/>
      <c r="E20" s="69"/>
      <c r="F20" s="70" t="e">
        <f t="shared" si="1"/>
        <v>#DIV/0!</v>
      </c>
      <c r="G20" s="69" t="e">
        <f t="shared" si="0"/>
        <v>#DIV/0!</v>
      </c>
      <c r="H20" s="34"/>
    </row>
    <row r="21" spans="1:8" ht="87" customHeight="1">
      <c r="A21" s="47" t="s">
        <v>111</v>
      </c>
      <c r="B21" s="45" t="s">
        <v>79</v>
      </c>
      <c r="C21" s="38">
        <v>20.399999999999999</v>
      </c>
      <c r="D21" s="38">
        <v>400</v>
      </c>
      <c r="E21" s="38">
        <v>51.1</v>
      </c>
      <c r="F21" s="31">
        <f t="shared" si="1"/>
        <v>12.775</v>
      </c>
      <c r="G21" s="38" t="s">
        <v>144</v>
      </c>
      <c r="H21" s="34"/>
    </row>
    <row r="22" spans="1:8" ht="110.25" customHeight="1">
      <c r="A22" s="47" t="s">
        <v>50</v>
      </c>
      <c r="B22" s="45" t="s">
        <v>80</v>
      </c>
      <c r="C22" s="38">
        <v>42.4</v>
      </c>
      <c r="D22" s="38">
        <v>0</v>
      </c>
      <c r="E22" s="38">
        <v>0</v>
      </c>
      <c r="F22" s="31">
        <v>0</v>
      </c>
      <c r="G22" s="38">
        <f t="shared" si="0"/>
        <v>0</v>
      </c>
      <c r="H22" s="34"/>
    </row>
    <row r="23" spans="1:8" ht="52.5" hidden="1" customHeight="1">
      <c r="A23" s="47" t="s">
        <v>51</v>
      </c>
      <c r="B23" s="45" t="s">
        <v>69</v>
      </c>
      <c r="C23" s="38"/>
      <c r="D23" s="38"/>
      <c r="E23" s="38"/>
      <c r="F23" s="31" t="e">
        <f t="shared" si="1"/>
        <v>#DIV/0!</v>
      </c>
      <c r="G23" s="38" t="e">
        <f t="shared" si="0"/>
        <v>#DIV/0!</v>
      </c>
      <c r="H23" s="34"/>
    </row>
    <row r="24" spans="1:8" ht="118.5" customHeight="1">
      <c r="A24" s="47" t="s">
        <v>112</v>
      </c>
      <c r="B24" s="45" t="s">
        <v>81</v>
      </c>
      <c r="C24" s="38">
        <v>8.1</v>
      </c>
      <c r="D24" s="38">
        <v>5</v>
      </c>
      <c r="E24" s="38">
        <v>4.0999999999999996</v>
      </c>
      <c r="F24" s="31">
        <f t="shared" si="1"/>
        <v>82</v>
      </c>
      <c r="G24" s="38">
        <f t="shared" si="0"/>
        <v>50.617283950617285</v>
      </c>
      <c r="H24" s="34"/>
    </row>
    <row r="25" spans="1:8" ht="28.5" customHeight="1">
      <c r="A25" s="67" t="s">
        <v>52</v>
      </c>
      <c r="B25" s="72" t="s">
        <v>53</v>
      </c>
      <c r="C25" s="69">
        <f>C26</f>
        <v>41.6</v>
      </c>
      <c r="D25" s="69">
        <f>D26</f>
        <v>700</v>
      </c>
      <c r="E25" s="69">
        <f>E26</f>
        <v>15.2</v>
      </c>
      <c r="F25" s="70">
        <f t="shared" si="1"/>
        <v>2.1714285714285713</v>
      </c>
      <c r="G25" s="69">
        <f t="shared" si="0"/>
        <v>36.538461538461533</v>
      </c>
      <c r="H25" s="34"/>
    </row>
    <row r="26" spans="1:8" ht="64.5" customHeight="1">
      <c r="A26" s="47" t="s">
        <v>54</v>
      </c>
      <c r="B26" s="45" t="s">
        <v>55</v>
      </c>
      <c r="C26" s="38">
        <v>41.6</v>
      </c>
      <c r="D26" s="38">
        <v>700</v>
      </c>
      <c r="E26" s="38">
        <v>15.2</v>
      </c>
      <c r="F26" s="31">
        <f t="shared" si="1"/>
        <v>2.1714285714285713</v>
      </c>
      <c r="G26" s="38">
        <f t="shared" si="0"/>
        <v>36.538461538461533</v>
      </c>
      <c r="H26" s="34"/>
    </row>
    <row r="27" spans="1:8" ht="18.75" customHeight="1">
      <c r="A27" s="47" t="s">
        <v>125</v>
      </c>
      <c r="B27" s="45" t="s">
        <v>126</v>
      </c>
      <c r="C27" s="38">
        <v>0.3</v>
      </c>
      <c r="D27" s="38">
        <v>0</v>
      </c>
      <c r="E27" s="38">
        <v>0</v>
      </c>
      <c r="F27" s="31">
        <v>0</v>
      </c>
      <c r="G27" s="38">
        <f t="shared" si="0"/>
        <v>0</v>
      </c>
      <c r="H27" s="34"/>
    </row>
    <row r="28" spans="1:8" ht="40.5" customHeight="1">
      <c r="A28" s="67" t="s">
        <v>56</v>
      </c>
      <c r="B28" s="72" t="s">
        <v>64</v>
      </c>
      <c r="C28" s="79">
        <f>C29+C33+C37+C38</f>
        <v>974.9</v>
      </c>
      <c r="D28" s="79">
        <f>D29+D37+D38+D31</f>
        <v>14466.5</v>
      </c>
      <c r="E28" s="79">
        <f>E29+E33+E37+E38</f>
        <v>927.8</v>
      </c>
      <c r="F28" s="70">
        <f t="shared" si="1"/>
        <v>6.4134379428334425</v>
      </c>
      <c r="G28" s="69">
        <f t="shared" si="0"/>
        <v>95.168735254897939</v>
      </c>
      <c r="H28" s="34"/>
    </row>
    <row r="29" spans="1:8" ht="45.75" customHeight="1">
      <c r="A29" s="67" t="s">
        <v>57</v>
      </c>
      <c r="B29" s="72" t="s">
        <v>65</v>
      </c>
      <c r="C29" s="69">
        <f>C30</f>
        <v>140.5</v>
      </c>
      <c r="D29" s="69">
        <f>D30</f>
        <v>601.29999999999995</v>
      </c>
      <c r="E29" s="69">
        <f>E30</f>
        <v>150.30000000000001</v>
      </c>
      <c r="F29" s="70">
        <f t="shared" si="1"/>
        <v>24.995842341593217</v>
      </c>
      <c r="G29" s="69">
        <f t="shared" si="0"/>
        <v>106.97508896797154</v>
      </c>
      <c r="H29" s="34"/>
    </row>
    <row r="30" spans="1:8" ht="66.75" customHeight="1">
      <c r="A30" s="47" t="s">
        <v>114</v>
      </c>
      <c r="B30" s="45" t="s">
        <v>113</v>
      </c>
      <c r="C30" s="38">
        <v>140.5</v>
      </c>
      <c r="D30" s="38">
        <v>601.29999999999995</v>
      </c>
      <c r="E30" s="38">
        <v>150.30000000000001</v>
      </c>
      <c r="F30" s="31">
        <f t="shared" si="1"/>
        <v>24.995842341593217</v>
      </c>
      <c r="G30" s="38">
        <f t="shared" si="0"/>
        <v>106.97508896797154</v>
      </c>
      <c r="H30" s="34"/>
    </row>
    <row r="31" spans="1:8" s="20" customFormat="1" ht="46.5" customHeight="1">
      <c r="A31" s="67" t="s">
        <v>116</v>
      </c>
      <c r="B31" s="72" t="s">
        <v>115</v>
      </c>
      <c r="C31" s="69">
        <v>0</v>
      </c>
      <c r="D31" s="69">
        <f>D33+D32</f>
        <v>8500</v>
      </c>
      <c r="E31" s="69">
        <f>E33+E32</f>
        <v>0</v>
      </c>
      <c r="F31" s="70">
        <f t="shared" si="1"/>
        <v>0</v>
      </c>
      <c r="G31" s="69">
        <v>0</v>
      </c>
      <c r="H31" s="34"/>
    </row>
    <row r="32" spans="1:8" s="20" customFormat="1" ht="66.75" hidden="1" customHeight="1">
      <c r="A32" s="47" t="s">
        <v>70</v>
      </c>
      <c r="B32" s="45" t="s">
        <v>117</v>
      </c>
      <c r="C32" s="38">
        <v>0</v>
      </c>
      <c r="D32" s="38">
        <v>0</v>
      </c>
      <c r="E32" s="38">
        <v>0</v>
      </c>
      <c r="F32" s="31" t="e">
        <f t="shared" si="1"/>
        <v>#DIV/0!</v>
      </c>
      <c r="G32" s="38" t="e">
        <f t="shared" si="0"/>
        <v>#DIV/0!</v>
      </c>
      <c r="H32" s="34"/>
    </row>
    <row r="33" spans="1:8" ht="47.25" customHeight="1">
      <c r="A33" s="47" t="s">
        <v>66</v>
      </c>
      <c r="B33" s="45" t="s">
        <v>67</v>
      </c>
      <c r="C33" s="38">
        <v>0</v>
      </c>
      <c r="D33" s="38">
        <v>8500</v>
      </c>
      <c r="E33" s="38">
        <v>0</v>
      </c>
      <c r="F33" s="31">
        <f t="shared" si="1"/>
        <v>0</v>
      </c>
      <c r="G33" s="38">
        <v>0</v>
      </c>
      <c r="H33" s="34"/>
    </row>
    <row r="34" spans="1:8" ht="75" hidden="1" customHeight="1">
      <c r="A34" s="47" t="s">
        <v>70</v>
      </c>
      <c r="B34" s="45" t="s">
        <v>77</v>
      </c>
      <c r="C34" s="38"/>
      <c r="D34" s="38"/>
      <c r="E34" s="38"/>
      <c r="F34" s="31" t="e">
        <f t="shared" si="1"/>
        <v>#DIV/0!</v>
      </c>
      <c r="G34" s="38" t="e">
        <f t="shared" si="0"/>
        <v>#DIV/0!</v>
      </c>
      <c r="H34" s="34"/>
    </row>
    <row r="35" spans="1:8" ht="17.25" hidden="1" customHeight="1">
      <c r="A35" s="47" t="s">
        <v>82</v>
      </c>
      <c r="B35" s="45" t="s">
        <v>83</v>
      </c>
      <c r="C35" s="38"/>
      <c r="D35" s="38"/>
      <c r="E35" s="38"/>
      <c r="F35" s="31" t="e">
        <f t="shared" si="1"/>
        <v>#DIV/0!</v>
      </c>
      <c r="G35" s="38" t="e">
        <f t="shared" si="0"/>
        <v>#DIV/0!</v>
      </c>
      <c r="H35" s="34"/>
    </row>
    <row r="36" spans="1:8" ht="22.5" hidden="1" customHeight="1">
      <c r="A36" s="47" t="s">
        <v>84</v>
      </c>
      <c r="B36" s="45" t="s">
        <v>85</v>
      </c>
      <c r="C36" s="38"/>
      <c r="D36" s="38"/>
      <c r="E36" s="38"/>
      <c r="F36" s="31" t="e">
        <f t="shared" si="1"/>
        <v>#DIV/0!</v>
      </c>
      <c r="G36" s="38" t="e">
        <f t="shared" si="0"/>
        <v>#DIV/0!</v>
      </c>
      <c r="H36" s="34"/>
    </row>
    <row r="37" spans="1:8" ht="22.5" customHeight="1">
      <c r="A37" s="47" t="s">
        <v>58</v>
      </c>
      <c r="B37" s="45" t="s">
        <v>68</v>
      </c>
      <c r="C37" s="38">
        <v>834.4</v>
      </c>
      <c r="D37" s="38">
        <v>5365.2</v>
      </c>
      <c r="E37" s="38">
        <v>777.5</v>
      </c>
      <c r="F37" s="31">
        <f t="shared" si="1"/>
        <v>14.491538060090958</v>
      </c>
      <c r="G37" s="38">
        <f t="shared" si="0"/>
        <v>93.180728667305857</v>
      </c>
      <c r="H37" s="34"/>
    </row>
    <row r="38" spans="1:8" ht="30" hidden="1" customHeight="1">
      <c r="A38" s="48" t="s">
        <v>86</v>
      </c>
      <c r="B38" s="49" t="s">
        <v>87</v>
      </c>
      <c r="C38" s="32">
        <v>0</v>
      </c>
      <c r="D38" s="32">
        <v>0</v>
      </c>
      <c r="E38" s="32">
        <v>0</v>
      </c>
      <c r="F38" s="31">
        <v>0</v>
      </c>
      <c r="G38" s="38" t="e">
        <f t="shared" si="0"/>
        <v>#DIV/0!</v>
      </c>
      <c r="H38" s="34"/>
    </row>
    <row r="39" spans="1:8" ht="22.5" hidden="1" customHeight="1">
      <c r="A39" s="48" t="s">
        <v>72</v>
      </c>
      <c r="B39" s="49" t="s">
        <v>73</v>
      </c>
      <c r="C39" s="32"/>
      <c r="D39" s="32"/>
      <c r="E39" s="32"/>
      <c r="F39" s="63" t="e">
        <f t="shared" ref="F39:F61" si="5">E39/D39*100</f>
        <v>#DIV/0!</v>
      </c>
      <c r="G39" s="39" t="e">
        <f t="shared" si="0"/>
        <v>#DIV/0!</v>
      </c>
      <c r="H39" s="7"/>
    </row>
    <row r="40" spans="1:8" ht="22.5" hidden="1" customHeight="1">
      <c r="A40" s="48" t="s">
        <v>88</v>
      </c>
      <c r="B40" s="49" t="s">
        <v>89</v>
      </c>
      <c r="C40" s="32"/>
      <c r="D40" s="32"/>
      <c r="E40" s="32"/>
      <c r="F40" s="63" t="e">
        <f t="shared" si="5"/>
        <v>#DIV/0!</v>
      </c>
      <c r="G40" s="39" t="e">
        <f t="shared" si="0"/>
        <v>#DIV/0!</v>
      </c>
      <c r="H40" s="7"/>
    </row>
    <row r="41" spans="1:8" ht="22.5" hidden="1" customHeight="1">
      <c r="A41" s="48"/>
      <c r="B41" s="49"/>
      <c r="C41" s="32"/>
      <c r="D41" s="32"/>
      <c r="E41" s="32"/>
      <c r="F41" s="63" t="e">
        <f t="shared" si="5"/>
        <v>#DIV/0!</v>
      </c>
      <c r="G41" s="39" t="e">
        <f t="shared" si="0"/>
        <v>#DIV/0!</v>
      </c>
      <c r="H41" s="7"/>
    </row>
    <row r="42" spans="1:8" ht="22.5" hidden="1" customHeight="1">
      <c r="A42" s="48"/>
      <c r="B42" s="49"/>
      <c r="C42" s="32"/>
      <c r="D42" s="32"/>
      <c r="E42" s="32"/>
      <c r="F42" s="63" t="e">
        <f t="shared" si="5"/>
        <v>#DIV/0!</v>
      </c>
      <c r="G42" s="39" t="e">
        <f t="shared" si="0"/>
        <v>#DIV/0!</v>
      </c>
      <c r="H42" s="7"/>
    </row>
    <row r="43" spans="1:8" ht="22.5" hidden="1" customHeight="1">
      <c r="A43" s="48"/>
      <c r="B43" s="49"/>
      <c r="C43" s="32"/>
      <c r="D43" s="32"/>
      <c r="E43" s="32"/>
      <c r="F43" s="63" t="e">
        <f t="shared" si="5"/>
        <v>#DIV/0!</v>
      </c>
      <c r="G43" s="39" t="e">
        <f t="shared" si="0"/>
        <v>#DIV/0!</v>
      </c>
      <c r="H43" s="7"/>
    </row>
    <row r="44" spans="1:8" ht="27" customHeight="1">
      <c r="A44" s="80" t="s">
        <v>4</v>
      </c>
      <c r="B44" s="81"/>
      <c r="C44" s="82">
        <f>C46+C49+C52+C56+C58+C60</f>
        <v>8853.0999999999985</v>
      </c>
      <c r="D44" s="82">
        <f>D46+D49+D52+D56+D58+D60</f>
        <v>81022.100000000006</v>
      </c>
      <c r="E44" s="82">
        <f>E46+E49+E52+E56+E58+E60</f>
        <v>8331.2999999999993</v>
      </c>
      <c r="F44" s="77">
        <f t="shared" si="5"/>
        <v>10.28275001511933</v>
      </c>
      <c r="G44" s="76">
        <f t="shared" si="0"/>
        <v>94.10601936045002</v>
      </c>
    </row>
    <row r="45" spans="1:8" ht="15.75" customHeight="1">
      <c r="A45" s="52" t="s">
        <v>3</v>
      </c>
      <c r="B45" s="53"/>
      <c r="C45" s="51"/>
      <c r="D45" s="51"/>
      <c r="E45" s="51"/>
      <c r="F45" s="63"/>
      <c r="G45" s="39"/>
    </row>
    <row r="46" spans="1:8" ht="21.75" customHeight="1">
      <c r="A46" s="83" t="s">
        <v>5</v>
      </c>
      <c r="B46" s="81" t="s">
        <v>6</v>
      </c>
      <c r="C46" s="79">
        <f t="shared" ref="C46" si="6">C47+C48</f>
        <v>2161.3000000000002</v>
      </c>
      <c r="D46" s="79">
        <f t="shared" ref="D46:E46" si="7">D47+D48</f>
        <v>22799.200000000001</v>
      </c>
      <c r="E46" s="79">
        <f t="shared" si="7"/>
        <v>2449.5</v>
      </c>
      <c r="F46" s="70">
        <f t="shared" si="5"/>
        <v>10.743798028000983</v>
      </c>
      <c r="G46" s="69">
        <f t="shared" si="0"/>
        <v>113.33456715865451</v>
      </c>
    </row>
    <row r="47" spans="1:8" ht="15.75" customHeight="1">
      <c r="A47" s="52" t="s">
        <v>61</v>
      </c>
      <c r="B47" s="55" t="s">
        <v>62</v>
      </c>
      <c r="C47" s="54">
        <v>0</v>
      </c>
      <c r="D47" s="54">
        <v>10</v>
      </c>
      <c r="E47" s="54">
        <v>0</v>
      </c>
      <c r="F47" s="31">
        <f t="shared" si="5"/>
        <v>0</v>
      </c>
      <c r="G47" s="38">
        <v>0</v>
      </c>
    </row>
    <row r="48" spans="1:8" ht="18" customHeight="1">
      <c r="A48" s="52" t="s">
        <v>7</v>
      </c>
      <c r="B48" s="55" t="s">
        <v>8</v>
      </c>
      <c r="C48" s="54">
        <v>2161.3000000000002</v>
      </c>
      <c r="D48" s="54">
        <v>22789.200000000001</v>
      </c>
      <c r="E48" s="54">
        <v>2449.5</v>
      </c>
      <c r="F48" s="31">
        <f t="shared" si="5"/>
        <v>10.748512453267336</v>
      </c>
      <c r="G48" s="38">
        <f t="shared" si="0"/>
        <v>113.33456715865451</v>
      </c>
    </row>
    <row r="49" spans="1:15" ht="16.5" customHeight="1">
      <c r="A49" s="83" t="s">
        <v>9</v>
      </c>
      <c r="B49" s="81" t="s">
        <v>10</v>
      </c>
      <c r="C49" s="79">
        <f t="shared" ref="C49" si="8">C50+C51</f>
        <v>1190</v>
      </c>
      <c r="D49" s="79">
        <f t="shared" ref="D49:E49" si="9">D50+D51</f>
        <v>22681.8</v>
      </c>
      <c r="E49" s="79">
        <f t="shared" si="9"/>
        <v>555.4</v>
      </c>
      <c r="F49" s="70">
        <f t="shared" si="5"/>
        <v>2.4486592774823865</v>
      </c>
      <c r="G49" s="69">
        <f t="shared" si="0"/>
        <v>46.672268907563023</v>
      </c>
      <c r="H49" s="7"/>
    </row>
    <row r="50" spans="1:15" ht="17.25" customHeight="1">
      <c r="A50" s="52" t="s">
        <v>11</v>
      </c>
      <c r="B50" s="55" t="s">
        <v>12</v>
      </c>
      <c r="C50" s="54">
        <v>1190</v>
      </c>
      <c r="D50" s="54">
        <v>22597.8</v>
      </c>
      <c r="E50" s="54">
        <v>555.4</v>
      </c>
      <c r="F50" s="31">
        <f t="shared" si="5"/>
        <v>2.4577613750011063</v>
      </c>
      <c r="G50" s="38">
        <f t="shared" si="0"/>
        <v>46.672268907563023</v>
      </c>
    </row>
    <row r="51" spans="1:15" ht="27.75" customHeight="1">
      <c r="A51" s="52" t="s">
        <v>13</v>
      </c>
      <c r="B51" s="55" t="s">
        <v>14</v>
      </c>
      <c r="C51" s="54">
        <v>0</v>
      </c>
      <c r="D51" s="54">
        <v>84</v>
      </c>
      <c r="E51" s="54">
        <v>0</v>
      </c>
      <c r="F51" s="31">
        <f t="shared" si="5"/>
        <v>0</v>
      </c>
      <c r="G51" s="38">
        <v>0</v>
      </c>
    </row>
    <row r="52" spans="1:15" ht="17.25" customHeight="1">
      <c r="A52" s="83" t="s">
        <v>15</v>
      </c>
      <c r="B52" s="81" t="s">
        <v>16</v>
      </c>
      <c r="C52" s="79">
        <f t="shared" ref="C52" si="10">C53+C55+C54</f>
        <v>1689.1</v>
      </c>
      <c r="D52" s="79">
        <f t="shared" ref="D52:E52" si="11">D53+D55+D54</f>
        <v>15264.300000000001</v>
      </c>
      <c r="E52" s="79">
        <f t="shared" si="11"/>
        <v>2030.1000000000001</v>
      </c>
      <c r="F52" s="70">
        <f t="shared" si="5"/>
        <v>13.299659990959297</v>
      </c>
      <c r="G52" s="69">
        <f t="shared" si="0"/>
        <v>120.18826594044168</v>
      </c>
      <c r="H52" s="7"/>
    </row>
    <row r="53" spans="1:15" ht="16.5" customHeight="1">
      <c r="A53" s="52" t="s">
        <v>17</v>
      </c>
      <c r="B53" s="55" t="s">
        <v>18</v>
      </c>
      <c r="C53" s="54">
        <v>4.8</v>
      </c>
      <c r="D53" s="54">
        <v>21.5</v>
      </c>
      <c r="E53" s="54">
        <v>4.9000000000000004</v>
      </c>
      <c r="F53" s="31">
        <f t="shared" si="5"/>
        <v>22.790697674418606</v>
      </c>
      <c r="G53" s="38">
        <f t="shared" si="0"/>
        <v>102.08333333333334</v>
      </c>
      <c r="H53" s="7"/>
    </row>
    <row r="54" spans="1:15" s="20" customFormat="1" ht="16.5" customHeight="1">
      <c r="A54" s="52" t="s">
        <v>110</v>
      </c>
      <c r="B54" s="55" t="s">
        <v>109</v>
      </c>
      <c r="C54" s="54">
        <v>0</v>
      </c>
      <c r="D54" s="54">
        <v>581.70000000000005</v>
      </c>
      <c r="E54" s="54">
        <v>0</v>
      </c>
      <c r="F54" s="31">
        <f t="shared" si="5"/>
        <v>0</v>
      </c>
      <c r="G54" s="38">
        <v>0</v>
      </c>
      <c r="H54" s="7"/>
    </row>
    <row r="55" spans="1:15" ht="15.75" customHeight="1">
      <c r="A55" s="52" t="s">
        <v>19</v>
      </c>
      <c r="B55" s="55" t="s">
        <v>20</v>
      </c>
      <c r="C55" s="54">
        <v>1684.3</v>
      </c>
      <c r="D55" s="54">
        <v>14661.1</v>
      </c>
      <c r="E55" s="54">
        <v>2025.2</v>
      </c>
      <c r="F55" s="31">
        <f t="shared" si="5"/>
        <v>13.813424640715906</v>
      </c>
      <c r="G55" s="38">
        <f t="shared" si="0"/>
        <v>120.23986225731758</v>
      </c>
      <c r="H55" s="7"/>
    </row>
    <row r="56" spans="1:15" ht="15" customHeight="1">
      <c r="A56" s="83" t="s">
        <v>76</v>
      </c>
      <c r="B56" s="81" t="s">
        <v>21</v>
      </c>
      <c r="C56" s="79">
        <f>C57</f>
        <v>3812.7</v>
      </c>
      <c r="D56" s="79">
        <f t="shared" ref="D56" si="12">D57</f>
        <v>16166.8</v>
      </c>
      <c r="E56" s="79">
        <f>E57</f>
        <v>3296.3</v>
      </c>
      <c r="F56" s="70">
        <f t="shared" si="5"/>
        <v>20.38931637677215</v>
      </c>
      <c r="G56" s="69">
        <f t="shared" si="0"/>
        <v>86.455792483017291</v>
      </c>
      <c r="H56" s="7"/>
    </row>
    <row r="57" spans="1:15" ht="16.5" customHeight="1">
      <c r="A57" s="52" t="s">
        <v>22</v>
      </c>
      <c r="B57" s="55" t="s">
        <v>23</v>
      </c>
      <c r="C57" s="54">
        <v>3812.7</v>
      </c>
      <c r="D57" s="54">
        <v>16166.8</v>
      </c>
      <c r="E57" s="54">
        <v>3296.3</v>
      </c>
      <c r="F57" s="31">
        <f t="shared" si="5"/>
        <v>20.38931637677215</v>
      </c>
      <c r="G57" s="38">
        <f t="shared" si="0"/>
        <v>86.455792483017291</v>
      </c>
      <c r="H57" s="7"/>
      <c r="O57" s="4"/>
    </row>
    <row r="58" spans="1:15" ht="28.5" hidden="1" customHeight="1">
      <c r="A58" s="57" t="s">
        <v>91</v>
      </c>
      <c r="B58" s="55" t="s">
        <v>93</v>
      </c>
      <c r="C58" s="54">
        <v>0</v>
      </c>
      <c r="D58" s="54">
        <v>0</v>
      </c>
      <c r="E58" s="54">
        <v>0</v>
      </c>
      <c r="F58" s="31">
        <v>0</v>
      </c>
      <c r="G58" s="38" t="e">
        <f t="shared" si="0"/>
        <v>#DIV/0!</v>
      </c>
      <c r="H58" s="7"/>
      <c r="O58" s="4"/>
    </row>
    <row r="59" spans="1:15" ht="29.25" hidden="1" customHeight="1">
      <c r="A59" s="57" t="s">
        <v>92</v>
      </c>
      <c r="B59" s="55" t="s">
        <v>90</v>
      </c>
      <c r="C59" s="54">
        <v>0</v>
      </c>
      <c r="D59" s="54">
        <v>0</v>
      </c>
      <c r="E59" s="54">
        <v>0</v>
      </c>
      <c r="F59" s="31">
        <v>0</v>
      </c>
      <c r="G59" s="38" t="e">
        <f t="shared" si="0"/>
        <v>#DIV/0!</v>
      </c>
      <c r="H59" s="7"/>
      <c r="O59" s="4"/>
    </row>
    <row r="60" spans="1:15" s="20" customFormat="1" ht="38.25" customHeight="1">
      <c r="A60" s="84" t="s">
        <v>100</v>
      </c>
      <c r="B60" s="81" t="s">
        <v>102</v>
      </c>
      <c r="C60" s="79">
        <f t="shared" ref="C60" si="13">C61</f>
        <v>0</v>
      </c>
      <c r="D60" s="79">
        <f>D61</f>
        <v>4110</v>
      </c>
      <c r="E60" s="79">
        <f t="shared" ref="E60" si="14">E61</f>
        <v>0</v>
      </c>
      <c r="F60" s="70">
        <f t="shared" si="5"/>
        <v>0</v>
      </c>
      <c r="G60" s="69">
        <v>0</v>
      </c>
      <c r="H60" s="7"/>
      <c r="O60" s="21"/>
    </row>
    <row r="61" spans="1:15" s="20" customFormat="1" ht="27.75" customHeight="1">
      <c r="A61" s="62" t="s">
        <v>101</v>
      </c>
      <c r="B61" s="55" t="s">
        <v>103</v>
      </c>
      <c r="C61" s="54">
        <v>0</v>
      </c>
      <c r="D61" s="54">
        <v>4110</v>
      </c>
      <c r="E61" s="54">
        <v>0</v>
      </c>
      <c r="F61" s="31">
        <f t="shared" si="5"/>
        <v>0</v>
      </c>
      <c r="G61" s="38">
        <v>0</v>
      </c>
      <c r="H61" s="7"/>
      <c r="O61" s="21"/>
    </row>
    <row r="62" spans="1:15" ht="33.75" customHeight="1">
      <c r="A62" s="58" t="s">
        <v>24</v>
      </c>
      <c r="B62" s="50"/>
      <c r="C62" s="54">
        <f>C5-C44</f>
        <v>734.60000000000036</v>
      </c>
      <c r="D62" s="54">
        <f>D5-D44</f>
        <v>-16628.000000000007</v>
      </c>
      <c r="E62" s="54">
        <f>E5-E44</f>
        <v>166.89999999999964</v>
      </c>
      <c r="F62" s="54"/>
      <c r="G62" s="54"/>
      <c r="H62" s="3"/>
      <c r="O62" s="4"/>
    </row>
    <row r="63" spans="1:15" ht="19.5" customHeight="1">
      <c r="A63" s="85" t="s">
        <v>25</v>
      </c>
      <c r="B63" s="86"/>
      <c r="C63" s="87">
        <f>C64+C68</f>
        <v>-734.60000000000036</v>
      </c>
      <c r="D63" s="87">
        <f>D64+D68</f>
        <v>16628.000000000007</v>
      </c>
      <c r="E63" s="87">
        <f>E64+E68</f>
        <v>-166.89999999999964</v>
      </c>
      <c r="F63" s="88"/>
      <c r="G63" s="89"/>
      <c r="H63" s="3"/>
    </row>
    <row r="64" spans="1:15" ht="44.25" hidden="1" customHeight="1">
      <c r="A64" s="59" t="s">
        <v>94</v>
      </c>
      <c r="B64" s="60" t="s">
        <v>95</v>
      </c>
      <c r="C64" s="56">
        <f>C65</f>
        <v>0</v>
      </c>
      <c r="D64" s="56">
        <f>D65</f>
        <v>0</v>
      </c>
      <c r="E64" s="56">
        <f>E65</f>
        <v>0</v>
      </c>
      <c r="F64" s="64"/>
      <c r="G64" s="65"/>
      <c r="H64" s="3"/>
    </row>
    <row r="65" spans="1:8" ht="50.25" hidden="1" customHeight="1">
      <c r="A65" s="59" t="s">
        <v>96</v>
      </c>
      <c r="B65" s="60" t="s">
        <v>97</v>
      </c>
      <c r="C65" s="56">
        <f>C66+C67</f>
        <v>0</v>
      </c>
      <c r="D65" s="56">
        <f>D66+D67</f>
        <v>0</v>
      </c>
      <c r="E65" s="56">
        <f>E66+E67</f>
        <v>0</v>
      </c>
      <c r="F65" s="64"/>
      <c r="G65" s="65"/>
      <c r="H65" s="3"/>
    </row>
    <row r="66" spans="1:8" ht="64.5" hidden="1" customHeight="1">
      <c r="A66" s="59" t="s">
        <v>104</v>
      </c>
      <c r="B66" s="60" t="s">
        <v>98</v>
      </c>
      <c r="C66" s="56">
        <v>0</v>
      </c>
      <c r="D66" s="56">
        <v>0</v>
      </c>
      <c r="E66" s="56">
        <v>0</v>
      </c>
      <c r="F66" s="64"/>
      <c r="G66" s="65"/>
      <c r="H66" s="3"/>
    </row>
    <row r="67" spans="1:8" ht="66.75" hidden="1" customHeight="1">
      <c r="A67" s="59" t="s">
        <v>105</v>
      </c>
      <c r="B67" s="60" t="s">
        <v>99</v>
      </c>
      <c r="C67" s="56">
        <v>0</v>
      </c>
      <c r="D67" s="56">
        <v>0</v>
      </c>
      <c r="E67" s="56">
        <v>0</v>
      </c>
      <c r="F67" s="64"/>
      <c r="G67" s="65"/>
      <c r="H67" s="3"/>
    </row>
    <row r="68" spans="1:8" ht="30.75" customHeight="1">
      <c r="A68" s="52" t="s">
        <v>26</v>
      </c>
      <c r="B68" s="61" t="s">
        <v>27</v>
      </c>
      <c r="C68" s="54">
        <f>C69+C70</f>
        <v>-734.60000000000036</v>
      </c>
      <c r="D68" s="54">
        <f>D69+D70</f>
        <v>16628.000000000007</v>
      </c>
      <c r="E68" s="54">
        <f>E69+E70</f>
        <v>-166.89999999999964</v>
      </c>
      <c r="F68" s="66"/>
      <c r="G68" s="66"/>
    </row>
    <row r="69" spans="1:8" ht="32.25" customHeight="1">
      <c r="A69" s="52" t="s">
        <v>28</v>
      </c>
      <c r="B69" s="61" t="s">
        <v>29</v>
      </c>
      <c r="C69" s="54">
        <v>-9794.1</v>
      </c>
      <c r="D69" s="54">
        <v>-64394.1</v>
      </c>
      <c r="E69" s="54">
        <v>-8627.2999999999993</v>
      </c>
      <c r="F69" s="66"/>
      <c r="G69" s="66"/>
    </row>
    <row r="70" spans="1:8" ht="34.5" customHeight="1">
      <c r="A70" s="52" t="s">
        <v>30</v>
      </c>
      <c r="B70" s="61" t="s">
        <v>31</v>
      </c>
      <c r="C70" s="54">
        <v>9059.5</v>
      </c>
      <c r="D70" s="54">
        <v>81022.100000000006</v>
      </c>
      <c r="E70" s="54">
        <v>8460.4</v>
      </c>
      <c r="F70" s="66"/>
      <c r="G70" s="66"/>
    </row>
    <row r="71" spans="1:8">
      <c r="A71" s="16"/>
      <c r="B71" s="16"/>
      <c r="C71" s="16"/>
      <c r="D71" s="16"/>
      <c r="E71" s="16"/>
      <c r="F71" s="16"/>
      <c r="G71" s="16"/>
    </row>
    <row r="72" spans="1:8" hidden="1">
      <c r="A72" s="16"/>
      <c r="B72" s="16"/>
      <c r="C72" s="16"/>
      <c r="D72" s="16"/>
      <c r="E72" s="16"/>
      <c r="F72" s="16"/>
      <c r="G72" s="16"/>
    </row>
    <row r="73" spans="1:8">
      <c r="A73" s="16"/>
      <c r="B73" s="16"/>
      <c r="C73" s="16"/>
      <c r="D73" s="16"/>
      <c r="E73" s="16"/>
      <c r="F73" s="16"/>
      <c r="G73" s="16"/>
    </row>
    <row r="74" spans="1:8">
      <c r="A74" s="90" t="s">
        <v>71</v>
      </c>
      <c r="B74" s="90"/>
      <c r="C74" s="90"/>
      <c r="D74" s="90"/>
      <c r="E74" s="90"/>
      <c r="F74" s="90"/>
      <c r="G74" s="90"/>
    </row>
  </sheetData>
  <mergeCells count="3">
    <mergeCell ref="A74:G74"/>
    <mergeCell ref="A2:G2"/>
    <mergeCell ref="A19:A2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I5" sqref="I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91" t="s">
        <v>132</v>
      </c>
      <c r="B2" s="92"/>
      <c r="C2" s="92"/>
      <c r="D2" s="92"/>
      <c r="E2" s="92"/>
      <c r="F2" s="92"/>
      <c r="G2" s="92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37" t="s">
        <v>121</v>
      </c>
      <c r="D4" s="37" t="s">
        <v>128</v>
      </c>
      <c r="E4" s="37" t="s">
        <v>129</v>
      </c>
      <c r="F4" s="37" t="s">
        <v>130</v>
      </c>
      <c r="G4" s="37" t="s">
        <v>131</v>
      </c>
    </row>
    <row r="5" spans="1:7" ht="56.25" customHeight="1">
      <c r="A5" s="17" t="s">
        <v>34</v>
      </c>
      <c r="B5" s="18">
        <v>41.05</v>
      </c>
      <c r="C5" s="19">
        <v>4369.5</v>
      </c>
      <c r="D5" s="19">
        <v>23740.400000000001</v>
      </c>
      <c r="E5" s="19">
        <v>5150.7</v>
      </c>
      <c r="F5" s="19">
        <f>E5/D5*100</f>
        <v>21.695927617057841</v>
      </c>
      <c r="G5" s="19">
        <f>E5/C5*100</f>
        <v>117.87847579814623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92" t="s">
        <v>36</v>
      </c>
      <c r="B9" s="92"/>
      <c r="C9" s="92"/>
      <c r="D9" s="92"/>
      <c r="E9" s="92"/>
      <c r="F9" s="92"/>
      <c r="G9" s="92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tabSelected="1" topLeftCell="A10" zoomScale="90" zoomScaleNormal="90" workbookViewId="0">
      <selection activeCell="C8" sqref="C8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91" t="s">
        <v>127</v>
      </c>
      <c r="B2" s="92"/>
      <c r="C2" s="92"/>
      <c r="D2" s="92"/>
      <c r="E2" s="92"/>
      <c r="F2" s="92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59</v>
      </c>
      <c r="B4" s="37" t="s">
        <v>121</v>
      </c>
      <c r="C4" s="37" t="s">
        <v>128</v>
      </c>
      <c r="D4" s="37" t="s">
        <v>129</v>
      </c>
      <c r="E4" s="37" t="s">
        <v>130</v>
      </c>
      <c r="F4" s="37" t="s">
        <v>131</v>
      </c>
    </row>
    <row r="5" spans="1:7" ht="75.75" customHeight="1">
      <c r="A5" s="23" t="s">
        <v>74</v>
      </c>
      <c r="B5" s="38">
        <v>0</v>
      </c>
      <c r="C5" s="13">
        <v>2</v>
      </c>
      <c r="D5" s="13">
        <v>0</v>
      </c>
      <c r="E5" s="13">
        <f t="shared" ref="E5:E15" si="0">D5/C5*100</f>
        <v>0</v>
      </c>
      <c r="F5" s="38">
        <v>0</v>
      </c>
    </row>
    <row r="6" spans="1:7" ht="69.75" customHeight="1">
      <c r="A6" s="24" t="s">
        <v>75</v>
      </c>
      <c r="B6" s="38">
        <v>0</v>
      </c>
      <c r="C6" s="13">
        <v>2</v>
      </c>
      <c r="D6" s="13">
        <v>0</v>
      </c>
      <c r="E6" s="38">
        <f t="shared" si="0"/>
        <v>0</v>
      </c>
      <c r="F6" s="38">
        <v>0</v>
      </c>
    </row>
    <row r="7" spans="1:7" ht="70.5" customHeight="1">
      <c r="A7" s="25" t="s">
        <v>63</v>
      </c>
      <c r="B7" s="38">
        <v>1036.3</v>
      </c>
      <c r="C7" s="13">
        <v>2826.2</v>
      </c>
      <c r="D7" s="13">
        <v>881.8</v>
      </c>
      <c r="E7" s="38">
        <f t="shared" si="0"/>
        <v>31.200905809921448</v>
      </c>
      <c r="F7" s="38">
        <f t="shared" ref="F7:F9" si="1">D7/B7*100</f>
        <v>85.091189809900598</v>
      </c>
    </row>
    <row r="8" spans="1:7" s="5" customFormat="1" ht="92.25" customHeight="1">
      <c r="A8" s="26" t="s">
        <v>107</v>
      </c>
      <c r="B8" s="38">
        <v>0</v>
      </c>
      <c r="C8" s="13">
        <v>130</v>
      </c>
      <c r="D8" s="13">
        <v>0</v>
      </c>
      <c r="E8" s="38">
        <f t="shared" si="0"/>
        <v>0</v>
      </c>
      <c r="F8" s="38">
        <v>0</v>
      </c>
      <c r="G8" s="8"/>
    </row>
    <row r="9" spans="1:7" ht="81" customHeight="1">
      <c r="A9" s="27" t="s">
        <v>146</v>
      </c>
      <c r="B9" s="38">
        <v>1190</v>
      </c>
      <c r="C9" s="13">
        <v>22597.8</v>
      </c>
      <c r="D9" s="13">
        <v>555.4</v>
      </c>
      <c r="E9" s="38">
        <f t="shared" si="0"/>
        <v>2.4577613750011063</v>
      </c>
      <c r="F9" s="38">
        <f t="shared" si="1"/>
        <v>46.672268907563023</v>
      </c>
    </row>
    <row r="10" spans="1:7" s="6" customFormat="1" ht="99" customHeight="1">
      <c r="A10" s="28" t="s">
        <v>145</v>
      </c>
      <c r="B10" s="38">
        <v>0</v>
      </c>
      <c r="C10" s="13">
        <v>84</v>
      </c>
      <c r="D10" s="13">
        <v>0</v>
      </c>
      <c r="E10" s="38">
        <f t="shared" si="0"/>
        <v>0</v>
      </c>
      <c r="F10" s="38">
        <v>0</v>
      </c>
    </row>
    <row r="11" spans="1:7" ht="79.5" customHeight="1">
      <c r="A11" s="29" t="s">
        <v>138</v>
      </c>
      <c r="B11" s="38">
        <v>0</v>
      </c>
      <c r="C11" s="13">
        <v>8500</v>
      </c>
      <c r="D11" s="13">
        <v>0</v>
      </c>
      <c r="E11" s="38">
        <f t="shared" si="0"/>
        <v>0</v>
      </c>
      <c r="F11" s="38">
        <v>0</v>
      </c>
    </row>
    <row r="12" spans="1:7" ht="67.5" customHeight="1">
      <c r="A12" s="22" t="s">
        <v>137</v>
      </c>
      <c r="B12" s="38">
        <v>0</v>
      </c>
      <c r="C12" s="38">
        <v>581.70000000000005</v>
      </c>
      <c r="D12" s="38">
        <v>0</v>
      </c>
      <c r="E12" s="38">
        <f t="shared" si="0"/>
        <v>0</v>
      </c>
      <c r="F12" s="38">
        <v>0</v>
      </c>
    </row>
    <row r="13" spans="1:7" s="6" customFormat="1" ht="52.5" customHeight="1">
      <c r="A13" s="22" t="s">
        <v>106</v>
      </c>
      <c r="B13" s="38">
        <v>3812.7</v>
      </c>
      <c r="C13" s="13">
        <v>16166.8</v>
      </c>
      <c r="D13" s="13">
        <v>10968.2</v>
      </c>
      <c r="E13" s="38">
        <f>D13/C13*100</f>
        <v>67.843976544523358</v>
      </c>
      <c r="F13" s="38" t="s">
        <v>140</v>
      </c>
    </row>
    <row r="14" spans="1:7" s="6" customFormat="1" ht="80.25" customHeight="1">
      <c r="A14" s="22" t="s">
        <v>122</v>
      </c>
      <c r="B14" s="38">
        <v>0</v>
      </c>
      <c r="C14" s="13">
        <v>55</v>
      </c>
      <c r="D14" s="13">
        <v>0</v>
      </c>
      <c r="E14" s="38">
        <f t="shared" si="0"/>
        <v>0</v>
      </c>
      <c r="F14" s="38">
        <v>0</v>
      </c>
    </row>
    <row r="15" spans="1:7" ht="27" customHeight="1">
      <c r="A15" s="14" t="s">
        <v>60</v>
      </c>
      <c r="B15" s="39">
        <f>SUM(B5:B14)</f>
        <v>6039</v>
      </c>
      <c r="C15" s="15">
        <f>SUM(C5:C14)</f>
        <v>50945.5</v>
      </c>
      <c r="D15" s="15">
        <f>SUM(D5:D14)</f>
        <v>12405.400000000001</v>
      </c>
      <c r="E15" s="15">
        <f t="shared" si="0"/>
        <v>24.350335162084978</v>
      </c>
      <c r="F15" s="39" t="s">
        <v>139</v>
      </c>
      <c r="G15" s="9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92" t="s">
        <v>36</v>
      </c>
      <c r="B19" s="92"/>
      <c r="C19" s="92"/>
      <c r="D19" s="92"/>
      <c r="E19" s="92"/>
      <c r="F19" s="92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</sheetData>
  <sortState ref="A5:F9">
    <sortCondition sortBy="cellColor" ref="F6" dxfId="0"/>
  </sortState>
  <mergeCells count="2">
    <mergeCell ref="A2:F2"/>
    <mergeCell ref="A19:F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2025-04-28T10:49:46Z</cp:lastPrinted>
  <dcterms:created xsi:type="dcterms:W3CDTF">2017-04-17T10:25:39Z</dcterms:created>
  <dcterms:modified xsi:type="dcterms:W3CDTF">2025-04-28T10:49:51Z</dcterms:modified>
</cp:coreProperties>
</file>