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30" yWindow="-15" windowWidth="14490" windowHeight="1242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1'!$G$27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6"/>
  <c r="G18"/>
  <c r="G19"/>
  <c r="G20"/>
  <c r="G22"/>
  <c r="G23"/>
  <c r="G27"/>
  <c r="G28"/>
  <c r="G29"/>
  <c r="G33"/>
  <c r="G34"/>
  <c r="G35"/>
  <c r="G36"/>
  <c r="G3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D7"/>
  <c r="D5" s="1"/>
  <c r="C24"/>
  <c r="E24"/>
  <c r="E18"/>
  <c r="E7" s="1"/>
  <c r="D15" i="3"/>
  <c r="C15"/>
  <c r="E15" s="1"/>
  <c r="B15"/>
  <c r="F15" s="1"/>
  <c r="E8"/>
  <c r="E9"/>
  <c r="E10"/>
  <c r="E11"/>
  <c r="E12"/>
  <c r="E13"/>
  <c r="E14"/>
  <c r="F12"/>
  <c r="F13"/>
  <c r="F5"/>
  <c r="E5"/>
  <c r="E6"/>
  <c r="G47" i="1"/>
  <c r="G52"/>
  <c r="G54"/>
  <c r="G56"/>
  <c r="G57"/>
  <c r="G58"/>
  <c r="F46"/>
  <c r="F47"/>
  <c r="F49"/>
  <c r="F50"/>
  <c r="F52"/>
  <c r="F53"/>
  <c r="F54"/>
  <c r="F56"/>
  <c r="F60"/>
  <c r="C10"/>
  <c r="D18"/>
  <c r="C30"/>
  <c r="D30"/>
  <c r="E28"/>
  <c r="E27" s="1"/>
  <c r="D28"/>
  <c r="D24"/>
  <c r="D51"/>
  <c r="E51"/>
  <c r="G51" s="1"/>
  <c r="C51"/>
  <c r="D59"/>
  <c r="C67"/>
  <c r="C64"/>
  <c r="C63" s="1"/>
  <c r="C59"/>
  <c r="C57"/>
  <c r="C55"/>
  <c r="C48"/>
  <c r="C45"/>
  <c r="C5"/>
  <c r="E7" i="3"/>
  <c r="G38" i="1"/>
  <c r="G39"/>
  <c r="G40"/>
  <c r="G41"/>
  <c r="G42"/>
  <c r="F38"/>
  <c r="F39"/>
  <c r="F40"/>
  <c r="F41"/>
  <c r="F42"/>
  <c r="E55"/>
  <c r="G55" s="1"/>
  <c r="E59"/>
  <c r="F59" s="1"/>
  <c r="E64"/>
  <c r="E63" s="1"/>
  <c r="D64"/>
  <c r="D63" s="1"/>
  <c r="E5" l="1"/>
  <c r="F51"/>
  <c r="D27"/>
  <c r="C62"/>
  <c r="C43"/>
  <c r="C61" s="1"/>
  <c r="D55"/>
  <c r="F55" s="1"/>
  <c r="D48"/>
  <c r="E48"/>
  <c r="D45"/>
  <c r="E45"/>
  <c r="D67"/>
  <c r="D62" s="1"/>
  <c r="F45" l="1"/>
  <c r="G45"/>
  <c r="F48"/>
  <c r="E43"/>
  <c r="D43"/>
  <c r="G5"/>
  <c r="G43" l="1"/>
  <c r="F43"/>
  <c r="F5"/>
  <c r="E67" l="1"/>
  <c r="E62" s="1"/>
  <c r="E61" l="1"/>
  <c r="D61" l="1"/>
  <c r="G5" i="2" l="1"/>
  <c r="F5"/>
</calcChain>
</file>

<file path=xl/sharedStrings.xml><?xml version="1.0" encoding="utf-8"?>
<sst xmlns="http://schemas.openxmlformats.org/spreadsheetml/2006/main" count="158" uniqueCount="149">
  <si>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</si>
  <si>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</si>
  <si>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</si>
  <si>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</si>
  <si>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</si>
  <si>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</si>
  <si>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</si>
  <si>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Другие общегосударственные вопросы</t>
  </si>
  <si>
    <t>00 0113 0000000000 000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</si>
  <si>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</si>
  <si>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</si>
  <si>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</si>
  <si>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</si>
  <si>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</si>
  <si>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</si>
  <si>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</si>
  <si>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</si>
  <si>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</si>
  <si>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</si>
  <si>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</si>
  <si>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</si>
  <si>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</si>
  <si>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</si>
  <si>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</si>
  <si>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</si>
  <si>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</si>
  <si>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</si>
  <si>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</si>
  <si>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</si>
  <si>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</si>
  <si>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</si>
  <si>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</si>
  <si>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</si>
  <si>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</si>
  <si>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</si>
  <si>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</si>
  <si>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 Е.А. Малышева</t>
  </si>
  <si>
    <t>Налоговые и неналоговые доходы</t>
  </si>
  <si>
    <t>Налог на прибыль, доходы</t>
  </si>
  <si>
    <t>Налог на доходы физических лиц</t>
  </si>
  <si>
    <t>10102000010000110</t>
  </si>
  <si>
    <t>10300000000000000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</si>
  <si>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</si>
  <si>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</si>
  <si>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</si>
  <si>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</si>
  <si>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</si>
  <si>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</si>
  <si>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</si>
  <si>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</si>
  <si>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от сдачи в аренду имущества, находящегося в оперативном управлении органов государственной власти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</si>
  <si>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Прочие поступления от использования имущества и прав, находящихся в государственной и муниципальной собственности.</t>
  </si>
  <si>
    <t>Доходы от продажи материальных и нематериальных активов</t>
  </si>
  <si>
    <t>11400000000000000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</si>
  <si>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</si>
  <si>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11406000000000430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</si>
  <si>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</si>
  <si>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</si>
  <si>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>Иные межбюджетные трансферты</t>
  </si>
  <si>
    <t>Наименование муниципальной программы</t>
  </si>
  <si>
    <t>ИТОГО:</t>
  </si>
  <si>
    <t>Резервные фонды</t>
  </si>
  <si>
    <t>00 0111 0000000000 000</t>
  </si>
  <si>
    <t>Муниципальная программа "Комплексное благоустройство территории Базарно-Карабулакского муниципального образования Базарно-Карабулакского муниципального района"</t>
  </si>
  <si>
    <t>20200000000000150</t>
  </si>
  <si>
    <t>20210000000000150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</si>
  <si>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</si>
  <si>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</si>
  <si>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20240000000000150</t>
  </si>
  <si>
    <t>111090400000000120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</si>
  <si>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</si>
  <si>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Начальник финансового управления                                                                                         Е.А. Малышева</t>
  </si>
  <si>
    <t>Безвозмездные перечисления организаций</t>
  </si>
  <si>
    <t>20405099100073150</t>
  </si>
  <si>
    <t>Муниципальная программа "Комплексное развитие систем коммунальной инфрастуктуры Базарно-Карабулакского муниципального образования Базарно-Карабулакского муниципального района Саратовской области"</t>
  </si>
  <si>
    <t>Муниципальная программа  "Повышение безопасности дорожного движения в Базарно-Карабулакском муниципальном образовании Базарно-Карабулакского муниципального района"</t>
  </si>
  <si>
    <t>Муниципальная программа "Обеспечение первичных мер пожарной безопасности Базарно-Карабулакского муниципального образования Базарно-Карабулакского муниципального района"</t>
  </si>
  <si>
    <t>Муниципальная программа "Инвентаризация земельных участков для их бесплатного предоставления гражданам , имеющих трех и более детей, на территории  Базарно-Карабулакского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</si>
  <si>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</si>
  <si>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"Формирование комфортной городской среды р.п. Базарный Карабулак, Базарно-Карабулакского муниципального образования Базарно-Карабулакского муниципального района на 2018-2024 годы"</t>
  </si>
  <si>
    <t>20225243130000150</t>
  </si>
  <si>
    <t>10601000000000110</t>
  </si>
  <si>
    <t>11105010000000120</t>
  </si>
  <si>
    <t>11105030000000120</t>
  </si>
  <si>
    <t>11109040000000120</t>
  </si>
  <si>
    <t xml:space="preserve">Субсидии бюджетам поселений области на реализацию мероприятий по строительству и реконструкции питьевого водоснабжения </t>
  </si>
  <si>
    <t>20229999130000150</t>
  </si>
  <si>
    <t>Субсидии бюджетам поселений области на обеспечение повышения оплаты труда некоторых категорий работников муниципальных учреждений</t>
  </si>
  <si>
    <t>20229999130075150</t>
  </si>
  <si>
    <t>Безвозмездные перечисления физических лиц</t>
  </si>
  <si>
    <t>20705030130073150</t>
  </si>
  <si>
    <t>Возврат прочих остатков 219</t>
  </si>
  <si>
    <t>21960010100000150</t>
  </si>
  <si>
    <t>00 1301 0000000000 000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</si>
  <si>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</si>
  <si>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</si>
  <si>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00 1300 0000000000 000</t>
  </si>
  <si>
    <t>Бюджетные кредиты от других бюджетов бюджетной системы Российской Федерации</t>
  </si>
  <si>
    <t>00 0103 0000000000 000</t>
  </si>
  <si>
    <t>Бюджетные кредиты от других бюджетов бюджетной системы Российской Федерации в валюте Российской Федерации</t>
  </si>
  <si>
    <t>00 0103 0100000000 000</t>
  </si>
  <si>
    <t>00 0103 0100130000 710</t>
  </si>
  <si>
    <t>00 0103 0100130000 810</t>
  </si>
  <si>
    <t>Исполнено на 1 апреля 2023 г.</t>
  </si>
  <si>
    <t>% исполнения 2023 года к 2022 году</t>
  </si>
  <si>
    <t>Утвержденные бюджетные назначения на           1 апреля 2023 г. (тыс.руб)</t>
  </si>
  <si>
    <t>Исполнено на 1 апреля 2023 г. (тыс.руб)</t>
  </si>
  <si>
    <t>% исполнения плана 2023 года</t>
  </si>
  <si>
    <t>Межбюджетные трансферты  общего характера бюджетам бюджетной системы Российской Федерации</t>
  </si>
  <si>
    <t>Прочие межбюджетные трансферты общего характера</t>
  </si>
  <si>
    <t>00 1400 0000000000 000</t>
  </si>
  <si>
    <t>00 1403 0000000000 000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</si>
  <si>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</si>
  <si>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</si>
  <si>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Муниципальная программа "Развитие культуры Базарно-Карабулакского муниципального образования Базарно-Карабулакского муниципального района"</t>
  </si>
  <si>
    <t>Муниципальная программа "Ремонт и содержание автомобильных дорог общего пользования местного значения в границах Базарно-Карабулакского муниципального образования Базарно-Карабулакского муниципального района"</t>
  </si>
  <si>
    <t>Муниципальная программа "Обеспечение инженерной инфраструктурой земельных участков , предоставляемых многодетным семьям для индивидуального жилищного строительства в Базарно-Карабулакском муниципальном образовании Базарно-Карабулакского муниципального района"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</si>
  <si>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Базарно-Карабулакского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2024 года     
</t>
  </si>
  <si>
    <t xml:space="preserve">Сведения об исполнении бюджета Базарно-Карабулакского муниципального образования                                                                                                   Базарно-Карабулакского муниципального района 
на 1 апреля 2024 года      
</t>
  </si>
  <si>
    <t>Утвержденные бюджетные назначения на                        1 апреля 2024 г.</t>
  </si>
  <si>
    <t>Исполнено на 1 апреля 2024 г.</t>
  </si>
  <si>
    <t>% исполнения плана                       2024 года</t>
  </si>
  <si>
    <t>% исполнения 2024 года к 2023 году</t>
  </si>
  <si>
    <t>00 0502 0000000000 000</t>
  </si>
  <si>
    <t>Коммунальное хозяйство</t>
  </si>
  <si>
    <t>св. 2,4 раза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</si>
  <si>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участков.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</si>
  <si>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</si>
  <si>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>20216001130001150</t>
  </si>
  <si>
    <t xml:space="preserve">Дотации бюджетам городских поселений на выравнивание бюджетной обеспеченности из бюджета  муниципального района за счет средств областного бюджета  </t>
  </si>
  <si>
    <t>20220000000000150</t>
  </si>
  <si>
    <t>Субсидии бюджетам бюджетной системы Российской Федерации (межбюджетные субсидии)</t>
  </si>
  <si>
    <t>20225467130000150</t>
  </si>
  <si>
    <t xml:space="preserve">Налоги на товары (работы, услуги) реализуемые на территории Российской Федерации </t>
  </si>
  <si>
    <t>10302000010000110</t>
  </si>
  <si>
    <t>Акцизы по подакцизным товарам (продукции), производимым на территории Российской Федерации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</si>
  <si>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Базарно-Карабулакскому муниципальному образованию Базарно-Карабулакского муниципального района
 на 1 апреля 2024 г.
</t>
  </si>
  <si>
    <t>Утвержденные бюджетные назначения на           1 апреля 2024 г. (тыс.руб)</t>
  </si>
  <si>
    <t>Исполнено на 1 апреля 2024 г. (тыс.руб)</t>
  </si>
  <si>
    <t>% исполнения плана 2024 года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</si>
  <si>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Базарно-Карабулакского муниципального образования Базарно-Карабулакского муниципального района"</t>
  </si>
  <si>
    <t>св. 2,8 раза</t>
  </si>
  <si>
    <t>Транспортный налог</t>
  </si>
  <si>
    <t>10604000000000110</t>
  </si>
  <si>
    <t>Прочие неналоговые доходы</t>
  </si>
  <si>
    <t>11705000000000150</t>
  </si>
  <si>
    <t>св. 6,9 раза</t>
  </si>
  <si>
    <t>св. 4,5 раза</t>
  </si>
  <si>
    <t>св. 3,5 раза</t>
  </si>
</sst>
</file>

<file path=xl/styles.xml><?xml version="1.0" encoding="utf-8"?>
<styleSheet xmlns="http://schemas.openxmlformats.org/spreadsheetml/2006/main">
  <numFmts count="4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</numFmts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 Cyr"/>
    </font>
    <font>
      <sz val="10"/>
      <name val="Arial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73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5">
      <alignment horizontal="left" wrapText="1"/>
    </xf>
    <xf numFmtId="49" fontId="6" fillId="0" borderId="6">
      <alignment horizontal="center" vertical="center"/>
    </xf>
    <xf numFmtId="4" fontId="6" fillId="0" borderId="6">
      <alignment horizontal="right" shrinkToFit="1"/>
    </xf>
    <xf numFmtId="0" fontId="7" fillId="0" borderId="0"/>
    <xf numFmtId="0" fontId="8" fillId="0" borderId="0"/>
    <xf numFmtId="0" fontId="9" fillId="0" borderId="0"/>
    <xf numFmtId="0" fontId="10" fillId="0" borderId="0">
      <alignment horizontal="center"/>
    </xf>
    <xf numFmtId="0" fontId="6" fillId="0" borderId="7">
      <alignment horizontal="center"/>
    </xf>
    <xf numFmtId="0" fontId="11" fillId="0" borderId="0">
      <alignment horizontal="right"/>
    </xf>
    <xf numFmtId="0" fontId="10" fillId="0" borderId="0"/>
    <xf numFmtId="0" fontId="12" fillId="0" borderId="0"/>
    <xf numFmtId="0" fontId="12" fillId="0" borderId="8"/>
    <xf numFmtId="0" fontId="6" fillId="0" borderId="9">
      <alignment horizontal="center"/>
    </xf>
    <xf numFmtId="0" fontId="11" fillId="0" borderId="10">
      <alignment horizontal="right"/>
    </xf>
    <xf numFmtId="0" fontId="6" fillId="0" borderId="0"/>
    <xf numFmtId="0" fontId="6" fillId="0" borderId="11">
      <alignment horizontal="right"/>
    </xf>
    <xf numFmtId="49" fontId="6" fillId="0" borderId="12">
      <alignment horizontal="center"/>
    </xf>
    <xf numFmtId="0" fontId="11" fillId="0" borderId="13">
      <alignment horizontal="right"/>
    </xf>
    <xf numFmtId="0" fontId="13" fillId="0" borderId="0"/>
    <xf numFmtId="166" fontId="6" fillId="0" borderId="14">
      <alignment horizontal="center"/>
    </xf>
    <xf numFmtId="0" fontId="6" fillId="0" borderId="0">
      <alignment horizontal="left"/>
    </xf>
    <xf numFmtId="49" fontId="6" fillId="0" borderId="0"/>
    <xf numFmtId="49" fontId="6" fillId="0" borderId="11">
      <alignment horizontal="right" vertical="center"/>
    </xf>
    <xf numFmtId="49" fontId="6" fillId="0" borderId="14">
      <alignment horizontal="center" vertical="center"/>
    </xf>
    <xf numFmtId="0" fontId="6" fillId="0" borderId="7">
      <alignment horizontal="left" wrapText="1"/>
    </xf>
    <xf numFmtId="49" fontId="6" fillId="0" borderId="14">
      <alignment horizontal="center"/>
    </xf>
    <xf numFmtId="0" fontId="6" fillId="0" borderId="15">
      <alignment horizontal="left" wrapText="1"/>
    </xf>
    <xf numFmtId="49" fontId="6" fillId="0" borderId="11">
      <alignment horizontal="right"/>
    </xf>
    <xf numFmtId="0" fontId="6" fillId="0" borderId="16">
      <alignment horizontal="left"/>
    </xf>
    <xf numFmtId="49" fontId="6" fillId="0" borderId="16"/>
    <xf numFmtId="49" fontId="6" fillId="0" borderId="11"/>
    <xf numFmtId="49" fontId="6" fillId="0" borderId="17">
      <alignment horizontal="center"/>
    </xf>
    <xf numFmtId="0" fontId="10" fillId="0" borderId="7">
      <alignment horizontal="center"/>
    </xf>
    <xf numFmtId="0" fontId="6" fillId="0" borderId="6">
      <alignment horizontal="center" vertical="top" wrapText="1"/>
    </xf>
    <xf numFmtId="49" fontId="6" fillId="0" borderId="6">
      <alignment horizontal="center" vertical="top" wrapText="1"/>
    </xf>
    <xf numFmtId="0" fontId="9" fillId="0" borderId="18"/>
    <xf numFmtId="0" fontId="9" fillId="0" borderId="10"/>
    <xf numFmtId="0" fontId="6" fillId="0" borderId="6">
      <alignment horizontal="center" vertical="center"/>
    </xf>
    <xf numFmtId="0" fontId="6" fillId="0" borderId="9">
      <alignment horizontal="center" vertical="center"/>
    </xf>
    <xf numFmtId="49" fontId="6" fillId="0" borderId="9">
      <alignment horizontal="center" vertical="center"/>
    </xf>
    <xf numFmtId="0" fontId="6" fillId="0" borderId="19">
      <alignment horizontal="left" wrapText="1"/>
    </xf>
    <xf numFmtId="49" fontId="6" fillId="0" borderId="20">
      <alignment horizontal="center" wrapText="1"/>
    </xf>
    <xf numFmtId="49" fontId="6" fillId="0" borderId="21">
      <alignment horizontal="center"/>
    </xf>
    <xf numFmtId="4" fontId="6" fillId="0" borderId="21">
      <alignment horizontal="right" shrinkToFit="1"/>
    </xf>
    <xf numFmtId="0" fontId="6" fillId="0" borderId="22">
      <alignment horizontal="left" wrapText="1"/>
    </xf>
    <xf numFmtId="49" fontId="6" fillId="0" borderId="23">
      <alignment horizontal="center" shrinkToFit="1"/>
    </xf>
    <xf numFmtId="49" fontId="6" fillId="0" borderId="24">
      <alignment horizontal="center"/>
    </xf>
    <xf numFmtId="4" fontId="6" fillId="0" borderId="24">
      <alignment horizontal="right" shrinkToFit="1"/>
    </xf>
    <xf numFmtId="0" fontId="6" fillId="0" borderId="25">
      <alignment horizontal="left" wrapText="1" indent="2"/>
    </xf>
    <xf numFmtId="49" fontId="6" fillId="0" borderId="26">
      <alignment horizontal="center" shrinkToFit="1"/>
    </xf>
    <xf numFmtId="49" fontId="6" fillId="0" borderId="27">
      <alignment horizontal="center"/>
    </xf>
    <xf numFmtId="4" fontId="6" fillId="0" borderId="27">
      <alignment horizontal="right" shrinkToFit="1"/>
    </xf>
    <xf numFmtId="49" fontId="6" fillId="0" borderId="0">
      <alignment horizontal="right"/>
    </xf>
    <xf numFmtId="0" fontId="10" fillId="0" borderId="10">
      <alignment horizontal="center"/>
    </xf>
    <xf numFmtId="0" fontId="6" fillId="0" borderId="9">
      <alignment horizontal="center" vertical="center" shrinkToFit="1"/>
    </xf>
    <xf numFmtId="49" fontId="6" fillId="0" borderId="9">
      <alignment horizontal="center" vertical="center" shrinkToFit="1"/>
    </xf>
    <xf numFmtId="49" fontId="9" fillId="0" borderId="10"/>
    <xf numFmtId="0" fontId="6" fillId="0" borderId="20">
      <alignment horizontal="center" shrinkToFit="1"/>
    </xf>
    <xf numFmtId="4" fontId="6" fillId="0" borderId="28">
      <alignment horizontal="right" shrinkToFit="1"/>
    </xf>
    <xf numFmtId="49" fontId="9" fillId="0" borderId="13"/>
    <xf numFmtId="0" fontId="6" fillId="0" borderId="23">
      <alignment horizontal="center" shrinkToFit="1"/>
    </xf>
    <xf numFmtId="167" fontId="6" fillId="0" borderId="24">
      <alignment horizontal="right" shrinkToFit="1"/>
    </xf>
    <xf numFmtId="167" fontId="6" fillId="0" borderId="29">
      <alignment horizontal="right" shrinkToFit="1"/>
    </xf>
    <xf numFmtId="49" fontId="6" fillId="0" borderId="26">
      <alignment horizontal="center" wrapText="1"/>
    </xf>
    <xf numFmtId="49" fontId="6" fillId="0" borderId="27">
      <alignment horizontal="center" wrapText="1"/>
    </xf>
    <xf numFmtId="4" fontId="6" fillId="0" borderId="27">
      <alignment horizontal="right" wrapText="1"/>
    </xf>
    <xf numFmtId="4" fontId="6" fillId="0" borderId="25">
      <alignment horizontal="right" wrapText="1"/>
    </xf>
    <xf numFmtId="0" fontId="9" fillId="0" borderId="13">
      <alignment wrapText="1"/>
    </xf>
    <xf numFmtId="0" fontId="6" fillId="0" borderId="30">
      <alignment horizontal="left" wrapText="1"/>
    </xf>
    <xf numFmtId="49" fontId="6" fillId="0" borderId="31">
      <alignment horizontal="center" shrinkToFit="1"/>
    </xf>
    <xf numFmtId="49" fontId="6" fillId="0" borderId="32">
      <alignment horizontal="center"/>
    </xf>
    <xf numFmtId="4" fontId="6" fillId="0" borderId="32">
      <alignment horizontal="right" shrinkToFit="1"/>
    </xf>
    <xf numFmtId="49" fontId="6" fillId="0" borderId="33">
      <alignment horizontal="center"/>
    </xf>
    <xf numFmtId="0" fontId="9" fillId="0" borderId="13"/>
    <xf numFmtId="0" fontId="13" fillId="0" borderId="16"/>
    <xf numFmtId="0" fontId="13" fillId="0" borderId="34"/>
    <xf numFmtId="0" fontId="6" fillId="0" borderId="0">
      <alignment wrapText="1"/>
    </xf>
    <xf numFmtId="49" fontId="6" fillId="0" borderId="0">
      <alignment wrapText="1"/>
    </xf>
    <xf numFmtId="49" fontId="6" fillId="0" borderId="0">
      <alignment horizontal="center"/>
    </xf>
    <xf numFmtId="49" fontId="14" fillId="0" borderId="0"/>
    <xf numFmtId="0" fontId="6" fillId="0" borderId="7">
      <alignment horizontal="left"/>
    </xf>
    <xf numFmtId="49" fontId="6" fillId="0" borderId="7">
      <alignment horizontal="left"/>
    </xf>
    <xf numFmtId="0" fontId="6" fillId="0" borderId="7">
      <alignment horizontal="center" shrinkToFit="1"/>
    </xf>
    <xf numFmtId="49" fontId="6" fillId="0" borderId="7">
      <alignment horizontal="center" vertical="center" shrinkToFit="1"/>
    </xf>
    <xf numFmtId="49" fontId="9" fillId="0" borderId="7">
      <alignment shrinkToFit="1"/>
    </xf>
    <xf numFmtId="49" fontId="6" fillId="0" borderId="7">
      <alignment horizontal="right"/>
    </xf>
    <xf numFmtId="0" fontId="6" fillId="0" borderId="20">
      <alignment horizontal="center" vertical="center" shrinkToFit="1"/>
    </xf>
    <xf numFmtId="49" fontId="6" fillId="0" borderId="21">
      <alignment horizontal="center" vertical="center"/>
    </xf>
    <xf numFmtId="0" fontId="6" fillId="0" borderId="19">
      <alignment horizontal="left" wrapText="1" indent="2"/>
    </xf>
    <xf numFmtId="0" fontId="6" fillId="0" borderId="35">
      <alignment horizontal="center" vertical="center" shrinkToFit="1"/>
    </xf>
    <xf numFmtId="167" fontId="6" fillId="0" borderId="6">
      <alignment horizontal="right" vertical="center" shrinkToFit="1"/>
    </xf>
    <xf numFmtId="167" fontId="6" fillId="0" borderId="30">
      <alignment horizontal="right" vertical="center" shrinkToFit="1"/>
    </xf>
    <xf numFmtId="0" fontId="6" fillId="0" borderId="36">
      <alignment horizontal="left" wrapText="1"/>
    </xf>
    <xf numFmtId="4" fontId="6" fillId="0" borderId="30">
      <alignment horizontal="right" shrinkToFit="1"/>
    </xf>
    <xf numFmtId="0" fontId="6" fillId="0" borderId="22">
      <alignment horizontal="left" wrapText="1" indent="2"/>
    </xf>
    <xf numFmtId="0" fontId="15" fillId="0" borderId="30">
      <alignment wrapText="1"/>
    </xf>
    <xf numFmtId="0" fontId="15" fillId="0" borderId="30"/>
    <xf numFmtId="0" fontId="15" fillId="2" borderId="30">
      <alignment wrapText="1"/>
    </xf>
    <xf numFmtId="0" fontId="6" fillId="2" borderId="5">
      <alignment horizontal="left" wrapText="1"/>
    </xf>
    <xf numFmtId="49" fontId="6" fillId="0" borderId="30">
      <alignment horizontal="center" shrinkToFit="1"/>
    </xf>
    <xf numFmtId="49" fontId="6" fillId="0" borderId="6">
      <alignment horizontal="center" vertical="center" shrinkToFit="1"/>
    </xf>
    <xf numFmtId="0" fontId="9" fillId="0" borderId="16">
      <alignment horizontal="left"/>
    </xf>
    <xf numFmtId="0" fontId="9" fillId="0" borderId="34">
      <alignment horizontal="left" wrapText="1"/>
    </xf>
    <xf numFmtId="0" fontId="9" fillId="0" borderId="34">
      <alignment horizontal="left"/>
    </xf>
    <xf numFmtId="0" fontId="6" fillId="0" borderId="34"/>
    <xf numFmtId="49" fontId="9" fillId="0" borderId="34"/>
    <xf numFmtId="49" fontId="9" fillId="0" borderId="34"/>
    <xf numFmtId="0" fontId="9" fillId="0" borderId="0">
      <alignment horizontal="left"/>
    </xf>
    <xf numFmtId="0" fontId="9" fillId="0" borderId="0">
      <alignment horizontal="left" wrapText="1"/>
    </xf>
    <xf numFmtId="0" fontId="9" fillId="0" borderId="0">
      <alignment horizontal="left"/>
    </xf>
    <xf numFmtId="0" fontId="6" fillId="0" borderId="0"/>
    <xf numFmtId="49" fontId="9" fillId="0" borderId="0"/>
    <xf numFmtId="49" fontId="9" fillId="0" borderId="0"/>
    <xf numFmtId="0" fontId="6" fillId="0" borderId="0">
      <alignment horizontal="center" wrapText="1"/>
    </xf>
    <xf numFmtId="0" fontId="6" fillId="0" borderId="7">
      <alignment horizontal="center" wrapText="1"/>
    </xf>
    <xf numFmtId="0" fontId="16" fillId="0" borderId="0">
      <alignment horizontal="center"/>
    </xf>
    <xf numFmtId="0" fontId="16" fillId="0" borderId="16">
      <alignment horizontal="center"/>
    </xf>
    <xf numFmtId="0" fontId="9" fillId="0" borderId="0">
      <alignment horizontal="left"/>
    </xf>
    <xf numFmtId="0" fontId="9" fillId="0" borderId="0">
      <alignment horizontal="center"/>
    </xf>
    <xf numFmtId="0" fontId="14" fillId="0" borderId="0">
      <alignment horizontal="left"/>
    </xf>
    <xf numFmtId="49" fontId="9" fillId="0" borderId="0"/>
    <xf numFmtId="49" fontId="6" fillId="0" borderId="0">
      <alignment horizontal="left"/>
    </xf>
    <xf numFmtId="49" fontId="6" fillId="0" borderId="0">
      <alignment horizontal="center" wrapText="1"/>
    </xf>
    <xf numFmtId="0" fontId="6" fillId="0" borderId="0">
      <alignment horizontal="center"/>
    </xf>
    <xf numFmtId="0" fontId="16" fillId="0" borderId="16">
      <alignment horizontal="center"/>
    </xf>
    <xf numFmtId="0" fontId="13" fillId="0" borderId="0"/>
    <xf numFmtId="0" fontId="16" fillId="0" borderId="0">
      <alignment horizontal="center"/>
    </xf>
    <xf numFmtId="0" fontId="13" fillId="0" borderId="0"/>
    <xf numFmtId="0" fontId="16" fillId="0" borderId="0">
      <alignment horizontal="center"/>
    </xf>
    <xf numFmtId="0" fontId="6" fillId="0" borderId="0">
      <alignment horizontal="center" wrapText="1"/>
    </xf>
    <xf numFmtId="0" fontId="15" fillId="0" borderId="0"/>
    <xf numFmtId="0" fontId="13" fillId="0" borderId="7"/>
    <xf numFmtId="0" fontId="13" fillId="0" borderId="0"/>
    <xf numFmtId="0" fontId="9" fillId="0" borderId="7"/>
    <xf numFmtId="0" fontId="9" fillId="0" borderId="6">
      <alignment horizontal="left" wrapText="1"/>
    </xf>
    <xf numFmtId="0" fontId="9" fillId="0" borderId="16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7" fillId="3" borderId="0"/>
    <xf numFmtId="0" fontId="9" fillId="0" borderId="6">
      <alignment horizontal="left"/>
    </xf>
    <xf numFmtId="0" fontId="8" fillId="0" borderId="0"/>
    <xf numFmtId="0" fontId="13" fillId="0" borderId="7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3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2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 applyFill="1"/>
    <xf numFmtId="164" fontId="2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 wrapText="1"/>
    </xf>
    <xf numFmtId="164" fontId="2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165" fontId="21" fillId="0" borderId="1" xfId="10" applyNumberFormat="1" applyFont="1" applyFill="1" applyBorder="1" applyAlignment="1" applyProtection="1">
      <alignment vertical="top" wrapText="1"/>
      <protection hidden="1"/>
    </xf>
    <xf numFmtId="165" fontId="21" fillId="0" borderId="1" xfId="11" applyNumberFormat="1" applyFont="1" applyFill="1" applyBorder="1" applyAlignment="1" applyProtection="1">
      <alignment vertical="top" wrapText="1"/>
      <protection hidden="1"/>
    </xf>
    <xf numFmtId="165" fontId="21" fillId="0" borderId="1" xfId="13" applyNumberFormat="1" applyFont="1" applyFill="1" applyBorder="1" applyAlignment="1" applyProtection="1">
      <alignment vertical="top" wrapText="1"/>
      <protection hidden="1"/>
    </xf>
    <xf numFmtId="165" fontId="21" fillId="0" borderId="1" xfId="7" applyNumberFormat="1" applyFont="1" applyFill="1" applyBorder="1" applyAlignment="1" applyProtection="1">
      <alignment vertical="top" wrapText="1"/>
      <protection hidden="1"/>
    </xf>
    <xf numFmtId="165" fontId="21" fillId="0" borderId="1" xfId="14" applyNumberFormat="1" applyFont="1" applyFill="1" applyBorder="1" applyAlignment="1" applyProtection="1">
      <alignment vertical="top" wrapText="1"/>
      <protection hidden="1"/>
    </xf>
    <xf numFmtId="165" fontId="21" fillId="0" borderId="1" xfId="5" applyNumberFormat="1" applyFont="1" applyFill="1" applyBorder="1" applyAlignment="1" applyProtection="1">
      <alignment vertical="top" wrapText="1"/>
      <protection hidden="1"/>
    </xf>
    <xf numFmtId="165" fontId="21" fillId="0" borderId="1" xfId="16" applyNumberFormat="1" applyFont="1" applyFill="1" applyBorder="1" applyAlignment="1" applyProtection="1">
      <alignment vertical="top" wrapText="1"/>
      <protection hidden="1"/>
    </xf>
    <xf numFmtId="165" fontId="21" fillId="0" borderId="1" xfId="9" applyNumberFormat="1" applyFont="1" applyFill="1" applyBorder="1" applyAlignment="1" applyProtection="1">
      <alignment vertical="top" wrapText="1"/>
      <protection hidden="1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7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37" fontId="22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top" wrapText="1"/>
    </xf>
    <xf numFmtId="1" fontId="25" fillId="0" borderId="1" xfId="0" applyNumberFormat="1" applyFont="1" applyBorder="1" applyAlignment="1">
      <alignment horizontal="right" vertical="center" wrapText="1"/>
    </xf>
    <xf numFmtId="49" fontId="25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3" xfId="0" applyFont="1" applyBorder="1" applyAlignment="1">
      <alignment vertical="center" wrapText="1"/>
    </xf>
    <xf numFmtId="49" fontId="25" fillId="0" borderId="3" xfId="0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164" fontId="22" fillId="0" borderId="3" xfId="0" applyNumberFormat="1" applyFont="1" applyFill="1" applyBorder="1" applyAlignment="1">
      <alignment horizontal="right" vertical="center" wrapText="1"/>
    </xf>
    <xf numFmtId="165" fontId="21" fillId="0" borderId="1" xfId="0" applyNumberFormat="1" applyFont="1" applyFill="1" applyBorder="1" applyAlignment="1" applyProtection="1">
      <alignment wrapText="1"/>
      <protection hidden="1"/>
    </xf>
    <xf numFmtId="0" fontId="22" fillId="0" borderId="1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vertical="top" wrapText="1"/>
    </xf>
    <xf numFmtId="3" fontId="22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64" fontId="22" fillId="4" borderId="3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 applyProtection="1">
      <alignment vertical="top" wrapText="1"/>
      <protection hidden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</cellXfs>
  <cellStyles count="173">
    <cellStyle name="br" xfId="159"/>
    <cellStyle name="br 2" xfId="169"/>
    <cellStyle name="col" xfId="158"/>
    <cellStyle name="col 2" xfId="168"/>
    <cellStyle name="st140" xfId="155"/>
    <cellStyle name="style0" xfId="160"/>
    <cellStyle name="style0 2" xfId="170"/>
    <cellStyle name="td" xfId="161"/>
    <cellStyle name="td 2" xfId="171"/>
    <cellStyle name="tr" xfId="157"/>
    <cellStyle name="tr 2" xfId="167"/>
    <cellStyle name="xl100" xfId="98"/>
    <cellStyle name="xl101" xfId="102"/>
    <cellStyle name="xl102" xfId="107"/>
    <cellStyle name="xl103" xfId="110"/>
    <cellStyle name="xl104" xfId="99"/>
    <cellStyle name="xl105" xfId="103"/>
    <cellStyle name="xl106" xfId="108"/>
    <cellStyle name="xl107" xfId="22"/>
    <cellStyle name="xl108" xfId="104"/>
    <cellStyle name="xl109" xfId="111"/>
    <cellStyle name="xl110" xfId="23"/>
    <cellStyle name="xl111" xfId="100"/>
    <cellStyle name="xl112" xfId="105"/>
    <cellStyle name="xl113" xfId="106"/>
    <cellStyle name="xl114" xfId="112"/>
    <cellStyle name="xl115" xfId="114"/>
    <cellStyle name="xl116" xfId="116"/>
    <cellStyle name="xl117" xfId="117"/>
    <cellStyle name="xl118" xfId="118"/>
    <cellStyle name="xl119" xfId="119"/>
    <cellStyle name="xl120" xfId="120"/>
    <cellStyle name="xl121" xfId="121"/>
    <cellStyle name="xl122" xfId="122"/>
    <cellStyle name="xl123" xfId="128"/>
    <cellStyle name="xl124" xfId="136"/>
    <cellStyle name="xl125" xfId="138"/>
    <cellStyle name="xl126" xfId="142"/>
    <cellStyle name="xl127" xfId="151"/>
    <cellStyle name="xl128" xfId="154"/>
    <cellStyle name="xl129" xfId="156"/>
    <cellStyle name="xl130" xfId="123"/>
    <cellStyle name="xl131" xfId="129"/>
    <cellStyle name="xl132" xfId="134"/>
    <cellStyle name="xl133" xfId="137"/>
    <cellStyle name="xl134" xfId="139"/>
    <cellStyle name="xl135" xfId="143"/>
    <cellStyle name="xl136" xfId="135"/>
    <cellStyle name="xl137" xfId="145"/>
    <cellStyle name="xl138" xfId="147"/>
    <cellStyle name="xl139" xfId="149"/>
    <cellStyle name="xl140" xfId="150"/>
    <cellStyle name="xl141" xfId="152"/>
    <cellStyle name="xl141 2" xfId="165"/>
    <cellStyle name="xl142" xfId="124"/>
    <cellStyle name="xl143" xfId="130"/>
    <cellStyle name="xl144" xfId="140"/>
    <cellStyle name="xl145" xfId="146"/>
    <cellStyle name="xl146" xfId="148"/>
    <cellStyle name="xl147" xfId="125"/>
    <cellStyle name="xl148" xfId="131"/>
    <cellStyle name="xl149" xfId="141"/>
    <cellStyle name="xl150" xfId="126"/>
    <cellStyle name="xl151" xfId="132"/>
    <cellStyle name="xl152" xfId="127"/>
    <cellStyle name="xl153" xfId="133"/>
    <cellStyle name="xl154" xfId="144"/>
    <cellStyle name="xl155" xfId="163"/>
    <cellStyle name="xl21" xfId="162"/>
    <cellStyle name="xl22" xfId="26"/>
    <cellStyle name="xl23" xfId="30"/>
    <cellStyle name="xl24" xfId="35"/>
    <cellStyle name="xl25" xfId="41"/>
    <cellStyle name="xl26" xfId="54"/>
    <cellStyle name="xl27" xfId="58"/>
    <cellStyle name="xl28" xfId="61"/>
    <cellStyle name="xl29" xfId="65"/>
    <cellStyle name="xl30" xfId="69"/>
    <cellStyle name="xl31" xfId="39"/>
    <cellStyle name="xl32" xfId="153"/>
    <cellStyle name="xl32 2" xfId="166"/>
    <cellStyle name="xl33" xfId="49"/>
    <cellStyle name="xl34" xfId="59"/>
    <cellStyle name="xl35" xfId="62"/>
    <cellStyle name="xl36" xfId="66"/>
    <cellStyle name="xl37" xfId="70"/>
    <cellStyle name="xl38" xfId="31"/>
    <cellStyle name="xl39" xfId="63"/>
    <cellStyle name="xl40" xfId="67"/>
    <cellStyle name="xl41" xfId="71"/>
    <cellStyle name="xl42" xfId="42"/>
    <cellStyle name="xl43" xfId="45"/>
    <cellStyle name="xl44" xfId="47"/>
    <cellStyle name="xl45" xfId="50"/>
    <cellStyle name="xl46" xfId="55"/>
    <cellStyle name="xl47" xfId="60"/>
    <cellStyle name="xl48" xfId="64"/>
    <cellStyle name="xl49" xfId="68"/>
    <cellStyle name="xl50" xfId="72"/>
    <cellStyle name="xl51" xfId="27"/>
    <cellStyle name="xl52" xfId="32"/>
    <cellStyle name="xl53" xfId="36"/>
    <cellStyle name="xl54" xfId="43"/>
    <cellStyle name="xl55" xfId="48"/>
    <cellStyle name="xl56" xfId="51"/>
    <cellStyle name="xl57" xfId="28"/>
    <cellStyle name="xl58" xfId="33"/>
    <cellStyle name="xl59" xfId="37"/>
    <cellStyle name="xl60" xfId="40"/>
    <cellStyle name="xl61" xfId="44"/>
    <cellStyle name="xl62" xfId="46"/>
    <cellStyle name="xl63" xfId="52"/>
    <cellStyle name="xl64" xfId="53"/>
    <cellStyle name="xl65" xfId="29"/>
    <cellStyle name="xl66" xfId="34"/>
    <cellStyle name="xl67" xfId="38"/>
    <cellStyle name="xl68" xfId="56"/>
    <cellStyle name="xl69" xfId="57"/>
    <cellStyle name="xl70" xfId="21"/>
    <cellStyle name="xl71" xfId="89"/>
    <cellStyle name="xl72" xfId="95"/>
    <cellStyle name="xl73" xfId="78"/>
    <cellStyle name="xl74" xfId="81"/>
    <cellStyle name="xl75" xfId="84"/>
    <cellStyle name="xl76" xfId="90"/>
    <cellStyle name="xl77" xfId="96"/>
    <cellStyle name="xl78" xfId="75"/>
    <cellStyle name="xl79" xfId="85"/>
    <cellStyle name="xl80" xfId="91"/>
    <cellStyle name="xl81" xfId="76"/>
    <cellStyle name="xl82" xfId="82"/>
    <cellStyle name="xl83" xfId="86"/>
    <cellStyle name="xl84" xfId="92"/>
    <cellStyle name="xl85" xfId="73"/>
    <cellStyle name="xl86" xfId="79"/>
    <cellStyle name="xl87" xfId="83"/>
    <cellStyle name="xl88" xfId="87"/>
    <cellStyle name="xl89" xfId="93"/>
    <cellStyle name="xl90" xfId="74"/>
    <cellStyle name="xl91" xfId="77"/>
    <cellStyle name="xl92" xfId="80"/>
    <cellStyle name="xl93" xfId="88"/>
    <cellStyle name="xl94" xfId="94"/>
    <cellStyle name="xl95" xfId="97"/>
    <cellStyle name="xl96" xfId="101"/>
    <cellStyle name="xl97" xfId="109"/>
    <cellStyle name="xl98" xfId="113"/>
    <cellStyle name="xl99" xfId="115"/>
    <cellStyle name="Обычный" xfId="0" builtinId="0"/>
    <cellStyle name="Обычный 2" xfId="1"/>
    <cellStyle name="Обычный 2 10" xfId="10"/>
    <cellStyle name="Обычный 2 10 2" xfId="20"/>
    <cellStyle name="Обычный 2 11" xfId="11"/>
    <cellStyle name="Обычный 2 11 2" xfId="172"/>
    <cellStyle name="Обычный 2 12" xfId="24"/>
    <cellStyle name="Обычный 2 2" xfId="2"/>
    <cellStyle name="Обычный 2 2 2" xfId="12"/>
    <cellStyle name="Обычный 2 3" xfId="3"/>
    <cellStyle name="Обычный 2 3 2" xfId="13"/>
    <cellStyle name="Обычный 2 4" xfId="4"/>
    <cellStyle name="Обычный 2 4 2" xfId="14"/>
    <cellStyle name="Обычный 2 4 3" xfId="164"/>
    <cellStyle name="Обычный 2 5" xfId="5"/>
    <cellStyle name="Обычный 2 5 2" xfId="15"/>
    <cellStyle name="Обычный 2 6" xfId="6"/>
    <cellStyle name="Обычный 2 6 2" xfId="16"/>
    <cellStyle name="Обычный 2 7" xfId="7"/>
    <cellStyle name="Обычный 2 7 2" xfId="17"/>
    <cellStyle name="Обычный 2 8" xfId="8"/>
    <cellStyle name="Обычный 2 8 2" xfId="18"/>
    <cellStyle name="Обычный 2 9" xfId="9"/>
    <cellStyle name="Обычный 2 9 2" xfId="19"/>
    <cellStyle name="Обычный 3" xfId="25"/>
  </cellStyles>
  <dxfs count="1">
    <dxf>
      <fill>
        <patternFill patternType="none">
          <fgColor rgb="FF00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opLeftCell="A23" zoomScale="90" zoomScaleNormal="90" workbookViewId="0">
      <selection activeCell="E61" sqref="E61"/>
    </sheetView>
  </sheetViews>
  <sheetFormatPr defaultRowHeight="15.75"/>
  <cols>
    <col min="1" max="1" width="34.7109375" style="2" customWidth="1"/>
    <col min="2" max="2" width="22.28515625" style="2" customWidth="1"/>
    <col min="3" max="3" width="13" style="2" customWidth="1"/>
    <col min="4" max="4" width="16.85546875" style="2" customWidth="1"/>
    <col min="5" max="5" width="12.42578125" style="2" customWidth="1"/>
    <col min="6" max="6" width="13.140625" style="2" customWidth="1"/>
    <col min="7" max="7" width="13.28515625" style="2" customWidth="1"/>
    <col min="8" max="8" width="19.140625" style="2" customWidth="1"/>
    <col min="9" max="16384" width="9.140625" style="2"/>
  </cols>
  <sheetData>
    <row r="1" spans="1:8">
      <c r="A1" s="16"/>
      <c r="B1" s="16"/>
      <c r="C1" s="16"/>
      <c r="D1" s="16"/>
      <c r="E1" s="16"/>
      <c r="F1" s="16"/>
      <c r="G1" s="16"/>
    </row>
    <row r="2" spans="1:8" ht="64.5" customHeight="1">
      <c r="A2" s="32" t="s">
        <v>118</v>
      </c>
      <c r="B2" s="33"/>
      <c r="C2" s="33"/>
      <c r="D2" s="33"/>
      <c r="E2" s="33"/>
      <c r="F2" s="33"/>
      <c r="G2" s="33"/>
    </row>
    <row r="3" spans="1:8">
      <c r="A3" s="42"/>
      <c r="B3" s="42"/>
      <c r="C3" s="42"/>
      <c r="D3" s="42"/>
      <c r="E3" s="42"/>
      <c r="F3" s="42"/>
      <c r="G3" s="43" t="s">
        <v>35</v>
      </c>
    </row>
    <row r="4" spans="1:8" ht="75.75" customHeight="1">
      <c r="A4" s="47" t="s">
        <v>0</v>
      </c>
      <c r="B4" s="47" t="s">
        <v>1</v>
      </c>
      <c r="C4" s="44" t="s">
        <v>103</v>
      </c>
      <c r="D4" s="44" t="s">
        <v>119</v>
      </c>
      <c r="E4" s="44" t="s">
        <v>120</v>
      </c>
      <c r="F4" s="44" t="s">
        <v>121</v>
      </c>
      <c r="G4" s="44" t="s">
        <v>122</v>
      </c>
    </row>
    <row r="5" spans="1:8" ht="30.75" customHeight="1">
      <c r="A5" s="48" t="s">
        <v>2</v>
      </c>
      <c r="B5" s="49"/>
      <c r="C5" s="46">
        <f>C7+C27+C39</f>
        <v>7223.7</v>
      </c>
      <c r="D5" s="46">
        <f>D7+D27</f>
        <v>58828.1</v>
      </c>
      <c r="E5" s="46">
        <f>E7+E27</f>
        <v>9587.6999999999989</v>
      </c>
      <c r="F5" s="79">
        <f>E5/D5*100</f>
        <v>16.297823659101688</v>
      </c>
      <c r="G5" s="46">
        <f t="shared" ref="G5:G58" si="0">E5/C5*100</f>
        <v>132.72561152871796</v>
      </c>
      <c r="H5" s="7"/>
    </row>
    <row r="6" spans="1:8" ht="15" customHeight="1">
      <c r="A6" s="50" t="s">
        <v>3</v>
      </c>
      <c r="B6" s="51"/>
      <c r="C6" s="45"/>
      <c r="D6" s="45"/>
      <c r="E6" s="45"/>
      <c r="F6" s="79"/>
      <c r="G6" s="46"/>
      <c r="H6" s="7"/>
    </row>
    <row r="7" spans="1:8" ht="18.75" customHeight="1">
      <c r="A7" s="52" t="s">
        <v>37</v>
      </c>
      <c r="B7" s="53">
        <v>1E+16</v>
      </c>
      <c r="C7" s="39">
        <v>4436.8</v>
      </c>
      <c r="D7" s="45">
        <f>D8+D10+D12+D14+D18+D24+D26</f>
        <v>44051.1</v>
      </c>
      <c r="E7" s="45">
        <f>E8+E10+E12+E14+E18+E24+E26</f>
        <v>8612.7999999999993</v>
      </c>
      <c r="F7" s="36">
        <f t="shared" ref="F6:F37" si="1">E7/D7*100</f>
        <v>19.551838660101563</v>
      </c>
      <c r="G7" s="45">
        <f t="shared" si="0"/>
        <v>194.12188965019831</v>
      </c>
      <c r="H7" s="7"/>
    </row>
    <row r="8" spans="1:8" ht="16.5" customHeight="1">
      <c r="A8" s="52" t="s">
        <v>38</v>
      </c>
      <c r="B8" s="53">
        <v>1.01E+16</v>
      </c>
      <c r="C8" s="39">
        <v>2394.9</v>
      </c>
      <c r="D8" s="45">
        <v>17075.8</v>
      </c>
      <c r="E8" s="45">
        <v>3573.2</v>
      </c>
      <c r="F8" s="36">
        <f t="shared" si="1"/>
        <v>20.925520327012499</v>
      </c>
      <c r="G8" s="45">
        <f t="shared" si="0"/>
        <v>149.20038414965134</v>
      </c>
      <c r="H8" s="7"/>
    </row>
    <row r="9" spans="1:8" ht="17.25" customHeight="1">
      <c r="A9" s="52" t="s">
        <v>39</v>
      </c>
      <c r="B9" s="54" t="s">
        <v>40</v>
      </c>
      <c r="C9" s="39">
        <v>2394.9</v>
      </c>
      <c r="D9" s="45">
        <v>17075.8</v>
      </c>
      <c r="E9" s="45">
        <v>3573.2</v>
      </c>
      <c r="F9" s="36">
        <f t="shared" si="1"/>
        <v>20.925520327012499</v>
      </c>
      <c r="G9" s="45">
        <f t="shared" si="0"/>
        <v>149.20038414965134</v>
      </c>
      <c r="H9" s="7"/>
    </row>
    <row r="10" spans="1:8" ht="44.25" customHeight="1">
      <c r="A10" s="55" t="s">
        <v>133</v>
      </c>
      <c r="B10" s="54" t="s">
        <v>41</v>
      </c>
      <c r="C10" s="39">
        <f>C11</f>
        <v>741.5</v>
      </c>
      <c r="D10" s="45">
        <v>3173.3</v>
      </c>
      <c r="E10" s="45">
        <v>806.9</v>
      </c>
      <c r="F10" s="36">
        <f t="shared" si="1"/>
        <v>25.427788107017928</v>
      </c>
      <c r="G10" s="45">
        <f t="shared" si="0"/>
        <v>108.81995954146998</v>
      </c>
      <c r="H10" s="7"/>
    </row>
    <row r="11" spans="1:8" s="21" customFormat="1" ht="44.25" customHeight="1">
      <c r="A11" s="55" t="s">
        <v>135</v>
      </c>
      <c r="B11" s="54" t="s">
        <v>134</v>
      </c>
      <c r="C11" s="39">
        <v>741.5</v>
      </c>
      <c r="D11" s="45">
        <v>3173.3</v>
      </c>
      <c r="E11" s="45">
        <v>806.9</v>
      </c>
      <c r="F11" s="36">
        <f t="shared" si="1"/>
        <v>25.427788107017928</v>
      </c>
      <c r="G11" s="45">
        <f t="shared" si="0"/>
        <v>108.81995954146998</v>
      </c>
      <c r="H11" s="7"/>
    </row>
    <row r="12" spans="1:8" ht="18.75" customHeight="1">
      <c r="A12" s="52" t="s">
        <v>42</v>
      </c>
      <c r="B12" s="53">
        <v>1.05E+16</v>
      </c>
      <c r="C12" s="39">
        <v>432.4</v>
      </c>
      <c r="D12" s="45">
        <v>990</v>
      </c>
      <c r="E12" s="45">
        <v>483.5</v>
      </c>
      <c r="F12" s="36">
        <f t="shared" si="1"/>
        <v>48.838383838383834</v>
      </c>
      <c r="G12" s="45">
        <f t="shared" si="0"/>
        <v>111.81776133209991</v>
      </c>
      <c r="H12" s="7"/>
    </row>
    <row r="13" spans="1:8" ht="19.5" customHeight="1">
      <c r="A13" s="52" t="s">
        <v>43</v>
      </c>
      <c r="B13" s="53">
        <v>1.05030000100001E+16</v>
      </c>
      <c r="C13" s="39">
        <v>432.4</v>
      </c>
      <c r="D13" s="45">
        <v>990</v>
      </c>
      <c r="E13" s="45">
        <v>483.5</v>
      </c>
      <c r="F13" s="36">
        <f t="shared" si="1"/>
        <v>48.838383838383834</v>
      </c>
      <c r="G13" s="45">
        <f t="shared" si="0"/>
        <v>111.81776133209991</v>
      </c>
      <c r="H13" s="7"/>
    </row>
    <row r="14" spans="1:8" ht="18" customHeight="1">
      <c r="A14" s="35" t="s">
        <v>44</v>
      </c>
      <c r="B14" s="53">
        <v>1.06E+16</v>
      </c>
      <c r="C14" s="39">
        <v>802</v>
      </c>
      <c r="D14" s="45">
        <v>21657</v>
      </c>
      <c r="E14" s="45">
        <v>3636.3999999999996</v>
      </c>
      <c r="F14" s="36">
        <f t="shared" si="1"/>
        <v>16.790875929260746</v>
      </c>
      <c r="G14" s="45" t="s">
        <v>147</v>
      </c>
      <c r="H14" s="7"/>
    </row>
    <row r="15" spans="1:8" ht="18.75" customHeight="1">
      <c r="A15" s="35" t="s">
        <v>45</v>
      </c>
      <c r="B15" s="54" t="s">
        <v>81</v>
      </c>
      <c r="C15" s="39">
        <v>253.1</v>
      </c>
      <c r="D15" s="45">
        <v>7186</v>
      </c>
      <c r="E15" s="45">
        <v>1735.1</v>
      </c>
      <c r="F15" s="36">
        <f t="shared" si="1"/>
        <v>24.145560812691343</v>
      </c>
      <c r="G15" s="45" t="s">
        <v>146</v>
      </c>
      <c r="H15" s="41"/>
    </row>
    <row r="16" spans="1:8" ht="17.25" customHeight="1">
      <c r="A16" s="35" t="s">
        <v>46</v>
      </c>
      <c r="B16" s="54" t="s">
        <v>47</v>
      </c>
      <c r="C16" s="39">
        <v>548.9</v>
      </c>
      <c r="D16" s="45">
        <v>4407.3999999999996</v>
      </c>
      <c r="E16" s="45">
        <v>529.79999999999995</v>
      </c>
      <c r="F16" s="36">
        <f t="shared" si="1"/>
        <v>12.020692471752053</v>
      </c>
      <c r="G16" s="45">
        <f t="shared" si="0"/>
        <v>96.520313353980683</v>
      </c>
      <c r="H16" s="41"/>
    </row>
    <row r="17" spans="1:8" s="40" customFormat="1" ht="17.25" customHeight="1">
      <c r="A17" s="35" t="s">
        <v>142</v>
      </c>
      <c r="B17" s="54" t="s">
        <v>143</v>
      </c>
      <c r="C17" s="39">
        <v>0</v>
      </c>
      <c r="D17" s="45">
        <v>10063.6</v>
      </c>
      <c r="E17" s="45">
        <v>1371.5</v>
      </c>
      <c r="F17" s="36">
        <f t="shared" si="1"/>
        <v>13.628323860248818</v>
      </c>
      <c r="G17" s="45">
        <v>0</v>
      </c>
      <c r="H17" s="41"/>
    </row>
    <row r="18" spans="1:8" ht="46.5" customHeight="1">
      <c r="A18" s="34" t="s">
        <v>48</v>
      </c>
      <c r="B18" s="54" t="s">
        <v>49</v>
      </c>
      <c r="C18" s="39">
        <v>54</v>
      </c>
      <c r="D18" s="45">
        <f>D20+D21+D23</f>
        <v>455</v>
      </c>
      <c r="E18" s="45">
        <f>E20+E21+E23</f>
        <v>70.899999999999991</v>
      </c>
      <c r="F18" s="36">
        <f t="shared" si="1"/>
        <v>15.582417582417579</v>
      </c>
      <c r="G18" s="45">
        <f t="shared" si="0"/>
        <v>131.29629629629628</v>
      </c>
      <c r="H18" s="41"/>
    </row>
    <row r="19" spans="1:8" ht="24" hidden="1" customHeight="1">
      <c r="A19" s="34"/>
      <c r="B19" s="57"/>
      <c r="C19" s="39"/>
      <c r="D19" s="45"/>
      <c r="E19" s="45"/>
      <c r="F19" s="36" t="e">
        <f t="shared" si="1"/>
        <v>#DIV/0!</v>
      </c>
      <c r="G19" s="45" t="e">
        <f t="shared" si="0"/>
        <v>#DIV/0!</v>
      </c>
      <c r="H19" s="41"/>
    </row>
    <row r="20" spans="1:8" ht="87" customHeight="1">
      <c r="A20" s="56" t="s">
        <v>126</v>
      </c>
      <c r="B20" s="54" t="s">
        <v>82</v>
      </c>
      <c r="C20" s="39">
        <v>41.3</v>
      </c>
      <c r="D20" s="45">
        <v>400</v>
      </c>
      <c r="E20" s="45">
        <v>20.399999999999999</v>
      </c>
      <c r="F20" s="36">
        <f t="shared" si="1"/>
        <v>5.0999999999999996</v>
      </c>
      <c r="G20" s="45">
        <f t="shared" si="0"/>
        <v>49.394673123486683</v>
      </c>
      <c r="H20" s="41"/>
    </row>
    <row r="21" spans="1:8" ht="110.25" customHeight="1">
      <c r="A21" s="56" t="s">
        <v>50</v>
      </c>
      <c r="B21" s="54" t="s">
        <v>83</v>
      </c>
      <c r="C21" s="45">
        <v>0</v>
      </c>
      <c r="D21" s="45">
        <v>50</v>
      </c>
      <c r="E21" s="45">
        <v>42.4</v>
      </c>
      <c r="F21" s="36">
        <f t="shared" si="1"/>
        <v>84.8</v>
      </c>
      <c r="G21" s="45">
        <v>0</v>
      </c>
      <c r="H21" s="41"/>
    </row>
    <row r="22" spans="1:8" ht="52.5" hidden="1" customHeight="1">
      <c r="A22" s="56" t="s">
        <v>51</v>
      </c>
      <c r="B22" s="54" t="s">
        <v>69</v>
      </c>
      <c r="C22" s="76">
        <v>423.3</v>
      </c>
      <c r="D22" s="45"/>
      <c r="E22" s="45"/>
      <c r="F22" s="36" t="e">
        <f t="shared" si="1"/>
        <v>#DIV/0!</v>
      </c>
      <c r="G22" s="45">
        <f t="shared" si="0"/>
        <v>0</v>
      </c>
      <c r="H22" s="41"/>
    </row>
    <row r="23" spans="1:8" ht="118.5" customHeight="1">
      <c r="A23" s="56" t="s">
        <v>127</v>
      </c>
      <c r="B23" s="54" t="s">
        <v>84</v>
      </c>
      <c r="C23" s="39">
        <v>12.7</v>
      </c>
      <c r="D23" s="45">
        <v>5</v>
      </c>
      <c r="E23" s="45">
        <v>8.1</v>
      </c>
      <c r="F23" s="36">
        <f t="shared" si="1"/>
        <v>162</v>
      </c>
      <c r="G23" s="45">
        <f t="shared" si="0"/>
        <v>63.779527559055119</v>
      </c>
      <c r="H23" s="41"/>
    </row>
    <row r="24" spans="1:8" ht="28.5" customHeight="1">
      <c r="A24" s="56" t="s">
        <v>52</v>
      </c>
      <c r="B24" s="54" t="s">
        <v>53</v>
      </c>
      <c r="C24" s="45">
        <f>C25</f>
        <v>11.9</v>
      </c>
      <c r="D24" s="45">
        <f>D25</f>
        <v>700</v>
      </c>
      <c r="E24" s="45">
        <f>E25</f>
        <v>41.6</v>
      </c>
      <c r="F24" s="36">
        <f t="shared" si="1"/>
        <v>5.9428571428571431</v>
      </c>
      <c r="G24" s="45" t="s">
        <v>148</v>
      </c>
      <c r="H24" s="41"/>
    </row>
    <row r="25" spans="1:8" ht="64.5" customHeight="1">
      <c r="A25" s="56" t="s">
        <v>54</v>
      </c>
      <c r="B25" s="54" t="s">
        <v>55</v>
      </c>
      <c r="C25" s="45">
        <v>11.9</v>
      </c>
      <c r="D25" s="45">
        <v>700</v>
      </c>
      <c r="E25" s="45">
        <v>41.6</v>
      </c>
      <c r="F25" s="36">
        <f t="shared" si="1"/>
        <v>5.9428571428571431</v>
      </c>
      <c r="G25" s="45" t="s">
        <v>148</v>
      </c>
      <c r="H25" s="41"/>
    </row>
    <row r="26" spans="1:8" ht="18.75" customHeight="1">
      <c r="A26" s="56" t="s">
        <v>144</v>
      </c>
      <c r="B26" s="54" t="s">
        <v>145</v>
      </c>
      <c r="C26" s="45">
        <v>0</v>
      </c>
      <c r="D26" s="45">
        <v>0</v>
      </c>
      <c r="E26" s="45">
        <v>0.3</v>
      </c>
      <c r="F26" s="36">
        <v>0</v>
      </c>
      <c r="G26" s="45">
        <v>0</v>
      </c>
      <c r="H26" s="41"/>
    </row>
    <row r="27" spans="1:8" ht="40.5" customHeight="1">
      <c r="A27" s="56" t="s">
        <v>56</v>
      </c>
      <c r="B27" s="54" t="s">
        <v>64</v>
      </c>
      <c r="C27" s="66">
        <v>2786.8999999999996</v>
      </c>
      <c r="D27" s="66">
        <f>D28+D36+D37+D30</f>
        <v>14777</v>
      </c>
      <c r="E27" s="66">
        <f>E28+E32+E36+E37</f>
        <v>974.9</v>
      </c>
      <c r="F27" s="36">
        <f t="shared" si="1"/>
        <v>6.5974149015361707</v>
      </c>
      <c r="G27" s="45">
        <f t="shared" si="0"/>
        <v>34.981520686066958</v>
      </c>
      <c r="H27" s="41"/>
    </row>
    <row r="28" spans="1:8" ht="45.75" customHeight="1">
      <c r="A28" s="56" t="s">
        <v>57</v>
      </c>
      <c r="B28" s="54" t="s">
        <v>65</v>
      </c>
      <c r="C28" s="39">
        <v>133</v>
      </c>
      <c r="D28" s="45">
        <f>D29</f>
        <v>562.6</v>
      </c>
      <c r="E28" s="45">
        <f>E29</f>
        <v>140.5</v>
      </c>
      <c r="F28" s="36">
        <f t="shared" si="1"/>
        <v>24.973338073231425</v>
      </c>
      <c r="G28" s="45">
        <f t="shared" si="0"/>
        <v>105.63909774436091</v>
      </c>
      <c r="H28" s="41"/>
    </row>
    <row r="29" spans="1:8" ht="66.75" customHeight="1">
      <c r="A29" s="56" t="s">
        <v>129</v>
      </c>
      <c r="B29" s="54" t="s">
        <v>128</v>
      </c>
      <c r="C29" s="39">
        <v>133</v>
      </c>
      <c r="D29" s="45">
        <v>562.6</v>
      </c>
      <c r="E29" s="45">
        <v>140.5</v>
      </c>
      <c r="F29" s="36">
        <f t="shared" si="1"/>
        <v>24.973338073231425</v>
      </c>
      <c r="G29" s="45">
        <f t="shared" si="0"/>
        <v>105.63909774436091</v>
      </c>
      <c r="H29" s="41"/>
    </row>
    <row r="30" spans="1:8" s="21" customFormat="1" ht="46.5" customHeight="1">
      <c r="A30" s="56" t="s">
        <v>131</v>
      </c>
      <c r="B30" s="54" t="s">
        <v>130</v>
      </c>
      <c r="C30" s="45">
        <f>C32+C31</f>
        <v>0</v>
      </c>
      <c r="D30" s="45">
        <f>D32+D31</f>
        <v>8722.2000000000007</v>
      </c>
      <c r="E30" s="45">
        <v>0</v>
      </c>
      <c r="F30" s="36">
        <f t="shared" si="1"/>
        <v>0</v>
      </c>
      <c r="G30" s="45">
        <v>0</v>
      </c>
      <c r="H30" s="41"/>
    </row>
    <row r="31" spans="1:8" s="21" customFormat="1" ht="66.75" customHeight="1">
      <c r="A31" s="56" t="s">
        <v>70</v>
      </c>
      <c r="B31" s="54" t="s">
        <v>132</v>
      </c>
      <c r="C31" s="39">
        <v>0</v>
      </c>
      <c r="D31" s="45">
        <v>222.2</v>
      </c>
      <c r="E31" s="45">
        <v>0</v>
      </c>
      <c r="F31" s="36">
        <f t="shared" si="1"/>
        <v>0</v>
      </c>
      <c r="G31" s="45">
        <v>0</v>
      </c>
      <c r="H31" s="41"/>
    </row>
    <row r="32" spans="1:8" ht="47.25" customHeight="1">
      <c r="A32" s="56" t="s">
        <v>66</v>
      </c>
      <c r="B32" s="54" t="s">
        <v>67</v>
      </c>
      <c r="C32" s="39">
        <v>0</v>
      </c>
      <c r="D32" s="45">
        <v>8500</v>
      </c>
      <c r="E32" s="45">
        <v>0</v>
      </c>
      <c r="F32" s="36">
        <f t="shared" si="1"/>
        <v>0</v>
      </c>
      <c r="G32" s="45">
        <v>0</v>
      </c>
      <c r="H32" s="41"/>
    </row>
    <row r="33" spans="1:8" ht="75" hidden="1" customHeight="1">
      <c r="A33" s="56" t="s">
        <v>70</v>
      </c>
      <c r="B33" s="54" t="s">
        <v>80</v>
      </c>
      <c r="C33" s="76"/>
      <c r="D33" s="45"/>
      <c r="E33" s="45"/>
      <c r="F33" s="36" t="e">
        <f t="shared" si="1"/>
        <v>#DIV/0!</v>
      </c>
      <c r="G33" s="45" t="e">
        <f t="shared" si="0"/>
        <v>#DIV/0!</v>
      </c>
      <c r="H33" s="41"/>
    </row>
    <row r="34" spans="1:8" ht="17.25" hidden="1" customHeight="1">
      <c r="A34" s="56" t="s">
        <v>85</v>
      </c>
      <c r="B34" s="54" t="s">
        <v>86</v>
      </c>
      <c r="C34" s="76"/>
      <c r="D34" s="45"/>
      <c r="E34" s="45"/>
      <c r="F34" s="36" t="e">
        <f t="shared" si="1"/>
        <v>#DIV/0!</v>
      </c>
      <c r="G34" s="45" t="e">
        <f t="shared" si="0"/>
        <v>#DIV/0!</v>
      </c>
      <c r="H34" s="41"/>
    </row>
    <row r="35" spans="1:8" ht="22.5" hidden="1" customHeight="1">
      <c r="A35" s="56" t="s">
        <v>87</v>
      </c>
      <c r="B35" s="54" t="s">
        <v>88</v>
      </c>
      <c r="C35" s="76"/>
      <c r="D35" s="45"/>
      <c r="E35" s="45"/>
      <c r="F35" s="36" t="e">
        <f t="shared" si="1"/>
        <v>#DIV/0!</v>
      </c>
      <c r="G35" s="45" t="e">
        <f t="shared" si="0"/>
        <v>#DIV/0!</v>
      </c>
      <c r="H35" s="41"/>
    </row>
    <row r="36" spans="1:8" ht="22.5" customHeight="1">
      <c r="A36" s="56" t="s">
        <v>58</v>
      </c>
      <c r="B36" s="54" t="s">
        <v>68</v>
      </c>
      <c r="C36" s="39">
        <v>2652.2</v>
      </c>
      <c r="D36" s="45">
        <v>5492.2</v>
      </c>
      <c r="E36" s="45">
        <v>834.4</v>
      </c>
      <c r="F36" s="36">
        <f t="shared" si="1"/>
        <v>15.192454754014783</v>
      </c>
      <c r="G36" s="45">
        <f t="shared" si="0"/>
        <v>31.460674157303369</v>
      </c>
      <c r="H36" s="41"/>
    </row>
    <row r="37" spans="1:8" ht="30" customHeight="1">
      <c r="A37" s="58" t="s">
        <v>89</v>
      </c>
      <c r="B37" s="59" t="s">
        <v>90</v>
      </c>
      <c r="C37" s="38">
        <v>1.7</v>
      </c>
      <c r="D37" s="37">
        <v>0</v>
      </c>
      <c r="E37" s="37">
        <v>0</v>
      </c>
      <c r="F37" s="36">
        <v>0</v>
      </c>
      <c r="G37" s="45">
        <f t="shared" si="0"/>
        <v>0</v>
      </c>
      <c r="H37" s="41"/>
    </row>
    <row r="38" spans="1:8" ht="22.5" hidden="1" customHeight="1">
      <c r="A38" s="58" t="s">
        <v>72</v>
      </c>
      <c r="B38" s="59" t="s">
        <v>73</v>
      </c>
      <c r="C38" s="77"/>
      <c r="D38" s="37"/>
      <c r="E38" s="37"/>
      <c r="F38" s="79" t="e">
        <f t="shared" ref="F7:F60" si="2">E38/D38*100</f>
        <v>#DIV/0!</v>
      </c>
      <c r="G38" s="46" t="e">
        <f t="shared" si="0"/>
        <v>#DIV/0!</v>
      </c>
      <c r="H38" s="7"/>
    </row>
    <row r="39" spans="1:8" ht="22.5" hidden="1" customHeight="1">
      <c r="A39" s="58" t="s">
        <v>91</v>
      </c>
      <c r="B39" s="59" t="s">
        <v>92</v>
      </c>
      <c r="C39" s="77"/>
      <c r="D39" s="37"/>
      <c r="E39" s="37"/>
      <c r="F39" s="79" t="e">
        <f t="shared" si="2"/>
        <v>#DIV/0!</v>
      </c>
      <c r="G39" s="46" t="e">
        <f t="shared" si="0"/>
        <v>#DIV/0!</v>
      </c>
      <c r="H39" s="7"/>
    </row>
    <row r="40" spans="1:8" ht="22.5" hidden="1" customHeight="1">
      <c r="A40" s="58"/>
      <c r="B40" s="59"/>
      <c r="C40" s="77"/>
      <c r="D40" s="37"/>
      <c r="E40" s="37"/>
      <c r="F40" s="79" t="e">
        <f t="shared" si="2"/>
        <v>#DIV/0!</v>
      </c>
      <c r="G40" s="46" t="e">
        <f t="shared" si="0"/>
        <v>#DIV/0!</v>
      </c>
      <c r="H40" s="7"/>
    </row>
    <row r="41" spans="1:8" ht="22.5" hidden="1" customHeight="1">
      <c r="A41" s="58"/>
      <c r="B41" s="59"/>
      <c r="C41" s="77"/>
      <c r="D41" s="37"/>
      <c r="E41" s="37"/>
      <c r="F41" s="79" t="e">
        <f t="shared" si="2"/>
        <v>#DIV/0!</v>
      </c>
      <c r="G41" s="46" t="e">
        <f t="shared" si="0"/>
        <v>#DIV/0!</v>
      </c>
      <c r="H41" s="7"/>
    </row>
    <row r="42" spans="1:8" ht="22.5" hidden="1" customHeight="1">
      <c r="A42" s="58"/>
      <c r="B42" s="59"/>
      <c r="C42" s="77"/>
      <c r="D42" s="37"/>
      <c r="E42" s="37"/>
      <c r="F42" s="79" t="e">
        <f t="shared" si="2"/>
        <v>#DIV/0!</v>
      </c>
      <c r="G42" s="46" t="e">
        <f t="shared" si="0"/>
        <v>#DIV/0!</v>
      </c>
      <c r="H42" s="7"/>
    </row>
    <row r="43" spans="1:8" ht="27" customHeight="1">
      <c r="A43" s="60" t="s">
        <v>4</v>
      </c>
      <c r="B43" s="61"/>
      <c r="C43" s="62">
        <f>C45+C48+C51+C55+C57+C59</f>
        <v>7333.5</v>
      </c>
      <c r="D43" s="62">
        <f>D45+D48+D51+D55+D57+D59</f>
        <v>60540</v>
      </c>
      <c r="E43" s="62">
        <f>E45+E48+E51+E55+E57+E59</f>
        <v>8853.0999999999985</v>
      </c>
      <c r="F43" s="79">
        <f t="shared" si="2"/>
        <v>14.623554674595308</v>
      </c>
      <c r="G43" s="46">
        <f t="shared" si="0"/>
        <v>120.72134724210812</v>
      </c>
    </row>
    <row r="44" spans="1:8" ht="15.75" customHeight="1">
      <c r="A44" s="63" t="s">
        <v>3</v>
      </c>
      <c r="B44" s="64"/>
      <c r="C44" s="62"/>
      <c r="D44" s="62"/>
      <c r="E44" s="62"/>
      <c r="F44" s="79"/>
      <c r="G44" s="46"/>
    </row>
    <row r="45" spans="1:8" ht="21.75" customHeight="1">
      <c r="A45" s="63" t="s">
        <v>5</v>
      </c>
      <c r="B45" s="67" t="s">
        <v>6</v>
      </c>
      <c r="C45" s="66">
        <f t="shared" ref="C45" si="3">C46+C47</f>
        <v>1629.6</v>
      </c>
      <c r="D45" s="66">
        <f t="shared" ref="D45:E45" si="4">D46+D47</f>
        <v>9324.2999999999993</v>
      </c>
      <c r="E45" s="66">
        <f t="shared" si="4"/>
        <v>2161.3000000000002</v>
      </c>
      <c r="F45" s="36">
        <f t="shared" si="2"/>
        <v>23.17921988782</v>
      </c>
      <c r="G45" s="45">
        <f t="shared" si="0"/>
        <v>132.62763868433973</v>
      </c>
    </row>
    <row r="46" spans="1:8" ht="15.75" customHeight="1">
      <c r="A46" s="63" t="s">
        <v>61</v>
      </c>
      <c r="B46" s="67" t="s">
        <v>62</v>
      </c>
      <c r="C46" s="66">
        <v>0</v>
      </c>
      <c r="D46" s="66">
        <v>10</v>
      </c>
      <c r="E46" s="66">
        <v>0</v>
      </c>
      <c r="F46" s="36">
        <f t="shared" si="2"/>
        <v>0</v>
      </c>
      <c r="G46" s="45">
        <v>0</v>
      </c>
    </row>
    <row r="47" spans="1:8" ht="18" customHeight="1">
      <c r="A47" s="63" t="s">
        <v>7</v>
      </c>
      <c r="B47" s="67" t="s">
        <v>8</v>
      </c>
      <c r="C47" s="66">
        <v>1629.6</v>
      </c>
      <c r="D47" s="66">
        <v>9314.2999999999993</v>
      </c>
      <c r="E47" s="66">
        <v>2161.3000000000002</v>
      </c>
      <c r="F47" s="36">
        <f t="shared" si="2"/>
        <v>23.204105515175595</v>
      </c>
      <c r="G47" s="45">
        <f t="shared" si="0"/>
        <v>132.62763868433973</v>
      </c>
    </row>
    <row r="48" spans="1:8" ht="16.5" customHeight="1">
      <c r="A48" s="63" t="s">
        <v>9</v>
      </c>
      <c r="B48" s="67" t="s">
        <v>10</v>
      </c>
      <c r="C48" s="66">
        <f t="shared" ref="C48" si="5">C49+C50</f>
        <v>500</v>
      </c>
      <c r="D48" s="66">
        <f t="shared" ref="D48:E48" si="6">D49+D50</f>
        <v>13544.6</v>
      </c>
      <c r="E48" s="66">
        <f t="shared" si="6"/>
        <v>1190</v>
      </c>
      <c r="F48" s="36">
        <f t="shared" si="2"/>
        <v>8.7857891705919702</v>
      </c>
      <c r="G48" s="45" t="s">
        <v>125</v>
      </c>
      <c r="H48" s="7"/>
    </row>
    <row r="49" spans="1:15" ht="17.25" customHeight="1">
      <c r="A49" s="63" t="s">
        <v>11</v>
      </c>
      <c r="B49" s="67" t="s">
        <v>12</v>
      </c>
      <c r="C49" s="66">
        <v>500</v>
      </c>
      <c r="D49" s="66">
        <v>13410.6</v>
      </c>
      <c r="E49" s="66">
        <v>1190</v>
      </c>
      <c r="F49" s="36">
        <f t="shared" si="2"/>
        <v>8.8735776177053971</v>
      </c>
      <c r="G49" s="45" t="s">
        <v>125</v>
      </c>
    </row>
    <row r="50" spans="1:15" ht="27.75" customHeight="1">
      <c r="A50" s="63" t="s">
        <v>13</v>
      </c>
      <c r="B50" s="67" t="s">
        <v>14</v>
      </c>
      <c r="C50" s="66">
        <v>0</v>
      </c>
      <c r="D50" s="66">
        <v>134</v>
      </c>
      <c r="E50" s="66">
        <v>0</v>
      </c>
      <c r="F50" s="36">
        <f t="shared" si="2"/>
        <v>0</v>
      </c>
      <c r="G50" s="45">
        <v>0</v>
      </c>
    </row>
    <row r="51" spans="1:15" ht="17.25" customHeight="1">
      <c r="A51" s="63" t="s">
        <v>15</v>
      </c>
      <c r="B51" s="67" t="s">
        <v>16</v>
      </c>
      <c r="C51" s="66">
        <f>C52+C54+C53</f>
        <v>992.8</v>
      </c>
      <c r="D51" s="66">
        <f t="shared" ref="D51:E51" si="7">D52+D54+D53</f>
        <v>20260.8</v>
      </c>
      <c r="E51" s="66">
        <f t="shared" si="7"/>
        <v>1689.1</v>
      </c>
      <c r="F51" s="36">
        <f t="shared" si="2"/>
        <v>8.3367882808181317</v>
      </c>
      <c r="G51" s="45">
        <f t="shared" si="0"/>
        <v>170.13497179693795</v>
      </c>
      <c r="H51" s="7"/>
    </row>
    <row r="52" spans="1:15" ht="16.5" customHeight="1">
      <c r="A52" s="63" t="s">
        <v>17</v>
      </c>
      <c r="B52" s="67" t="s">
        <v>18</v>
      </c>
      <c r="C52" s="66">
        <v>5.4</v>
      </c>
      <c r="D52" s="66">
        <v>21.5</v>
      </c>
      <c r="E52" s="66">
        <v>4.8</v>
      </c>
      <c r="F52" s="36">
        <f t="shared" si="2"/>
        <v>22.325581395348838</v>
      </c>
      <c r="G52" s="45">
        <f t="shared" si="0"/>
        <v>88.888888888888886</v>
      </c>
      <c r="H52" s="7"/>
    </row>
    <row r="53" spans="1:15" s="21" customFormat="1" ht="16.5" customHeight="1">
      <c r="A53" s="63" t="s">
        <v>124</v>
      </c>
      <c r="B53" s="67" t="s">
        <v>123</v>
      </c>
      <c r="C53" s="66">
        <v>0</v>
      </c>
      <c r="D53" s="66">
        <v>260</v>
      </c>
      <c r="E53" s="66">
        <v>0</v>
      </c>
      <c r="F53" s="36">
        <f t="shared" si="2"/>
        <v>0</v>
      </c>
      <c r="G53" s="45">
        <v>0</v>
      </c>
      <c r="H53" s="7"/>
    </row>
    <row r="54" spans="1:15" ht="15.75" customHeight="1">
      <c r="A54" s="63" t="s">
        <v>19</v>
      </c>
      <c r="B54" s="67" t="s">
        <v>20</v>
      </c>
      <c r="C54" s="66">
        <v>987.4</v>
      </c>
      <c r="D54" s="66">
        <v>19979.3</v>
      </c>
      <c r="E54" s="66">
        <v>1684.3</v>
      </c>
      <c r="F54" s="36">
        <f t="shared" si="2"/>
        <v>8.4302252831680793</v>
      </c>
      <c r="G54" s="45">
        <f t="shared" si="0"/>
        <v>170.57929916953617</v>
      </c>
      <c r="H54" s="7"/>
    </row>
    <row r="55" spans="1:15" ht="15" customHeight="1">
      <c r="A55" s="63" t="s">
        <v>78</v>
      </c>
      <c r="B55" s="67" t="s">
        <v>21</v>
      </c>
      <c r="C55" s="66">
        <f>C56</f>
        <v>4211</v>
      </c>
      <c r="D55" s="66">
        <f t="shared" ref="D55" si="8">D56</f>
        <v>16770.3</v>
      </c>
      <c r="E55" s="66">
        <f>E56</f>
        <v>3812.7</v>
      </c>
      <c r="F55" s="36">
        <f t="shared" si="2"/>
        <v>22.734834797230818</v>
      </c>
      <c r="G55" s="45">
        <f t="shared" si="0"/>
        <v>90.541439088102578</v>
      </c>
      <c r="H55" s="7"/>
    </row>
    <row r="56" spans="1:15" ht="16.5" customHeight="1">
      <c r="A56" s="63" t="s">
        <v>22</v>
      </c>
      <c r="B56" s="67" t="s">
        <v>23</v>
      </c>
      <c r="C56" s="66">
        <v>4211</v>
      </c>
      <c r="D56" s="66">
        <v>16770.3</v>
      </c>
      <c r="E56" s="66">
        <v>3812.7</v>
      </c>
      <c r="F56" s="36">
        <f t="shared" si="2"/>
        <v>22.734834797230818</v>
      </c>
      <c r="G56" s="45">
        <f t="shared" si="0"/>
        <v>90.541439088102578</v>
      </c>
      <c r="H56" s="7"/>
      <c r="O56" s="4"/>
    </row>
    <row r="57" spans="1:15" ht="28.5" customHeight="1">
      <c r="A57" s="69" t="s">
        <v>94</v>
      </c>
      <c r="B57" s="67" t="s">
        <v>96</v>
      </c>
      <c r="C57" s="66">
        <f t="shared" ref="C57:E59" si="9">C58</f>
        <v>0.1</v>
      </c>
      <c r="D57" s="66">
        <v>0</v>
      </c>
      <c r="E57" s="66">
        <v>0</v>
      </c>
      <c r="F57" s="36">
        <v>0</v>
      </c>
      <c r="G57" s="45">
        <f t="shared" si="0"/>
        <v>0</v>
      </c>
      <c r="H57" s="7"/>
      <c r="O57" s="4"/>
    </row>
    <row r="58" spans="1:15" ht="29.25" customHeight="1">
      <c r="A58" s="69" t="s">
        <v>95</v>
      </c>
      <c r="B58" s="67" t="s">
        <v>93</v>
      </c>
      <c r="C58" s="66">
        <v>0.1</v>
      </c>
      <c r="D58" s="66">
        <v>0</v>
      </c>
      <c r="E58" s="66">
        <v>0</v>
      </c>
      <c r="F58" s="36">
        <v>0</v>
      </c>
      <c r="G58" s="45">
        <f t="shared" si="0"/>
        <v>0</v>
      </c>
      <c r="H58" s="7"/>
      <c r="O58" s="4"/>
    </row>
    <row r="59" spans="1:15" s="21" customFormat="1" ht="38.25" customHeight="1">
      <c r="A59" s="78" t="s">
        <v>108</v>
      </c>
      <c r="B59" s="67" t="s">
        <v>110</v>
      </c>
      <c r="C59" s="66">
        <f t="shared" si="9"/>
        <v>0</v>
      </c>
      <c r="D59" s="66">
        <f>D60</f>
        <v>640</v>
      </c>
      <c r="E59" s="66">
        <f t="shared" si="9"/>
        <v>0</v>
      </c>
      <c r="F59" s="36">
        <f t="shared" si="2"/>
        <v>0</v>
      </c>
      <c r="G59" s="45">
        <v>0</v>
      </c>
      <c r="H59" s="7"/>
      <c r="O59" s="22"/>
    </row>
    <row r="60" spans="1:15" s="21" customFormat="1" ht="27.75" customHeight="1">
      <c r="A60" s="78" t="s">
        <v>109</v>
      </c>
      <c r="B60" s="67" t="s">
        <v>111</v>
      </c>
      <c r="C60" s="66">
        <v>0</v>
      </c>
      <c r="D60" s="66">
        <v>640</v>
      </c>
      <c r="E60" s="66">
        <v>0</v>
      </c>
      <c r="F60" s="36">
        <f t="shared" si="2"/>
        <v>0</v>
      </c>
      <c r="G60" s="45">
        <v>0</v>
      </c>
      <c r="H60" s="7"/>
      <c r="O60" s="22"/>
    </row>
    <row r="61" spans="1:15" ht="33.75" customHeight="1">
      <c r="A61" s="70" t="s">
        <v>24</v>
      </c>
      <c r="B61" s="61"/>
      <c r="C61" s="66">
        <f>C5-C43</f>
        <v>-109.80000000000018</v>
      </c>
      <c r="D61" s="66">
        <f>D5-D43</f>
        <v>-1711.9000000000015</v>
      </c>
      <c r="E61" s="66">
        <f>E5-E43</f>
        <v>734.60000000000036</v>
      </c>
      <c r="F61" s="66"/>
      <c r="G61" s="66"/>
      <c r="H61" s="3"/>
      <c r="O61" s="4"/>
    </row>
    <row r="62" spans="1:15" ht="19.5" customHeight="1">
      <c r="A62" s="71" t="s">
        <v>25</v>
      </c>
      <c r="B62" s="72"/>
      <c r="C62" s="65">
        <f>C63+C67</f>
        <v>109.80000000000109</v>
      </c>
      <c r="D62" s="65">
        <f>D63+D67</f>
        <v>1711.9000000000015</v>
      </c>
      <c r="E62" s="65">
        <f>E63+E67</f>
        <v>-734.60000000000036</v>
      </c>
      <c r="F62" s="80"/>
      <c r="G62" s="81"/>
      <c r="H62" s="3"/>
    </row>
    <row r="63" spans="1:15" ht="44.25" customHeight="1">
      <c r="A63" s="73" t="s">
        <v>97</v>
      </c>
      <c r="B63" s="74" t="s">
        <v>98</v>
      </c>
      <c r="C63" s="68">
        <f>C64</f>
        <v>0</v>
      </c>
      <c r="D63" s="68">
        <f>D64</f>
        <v>0</v>
      </c>
      <c r="E63" s="68">
        <f>E64</f>
        <v>0</v>
      </c>
      <c r="F63" s="80"/>
      <c r="G63" s="81"/>
      <c r="H63" s="3"/>
    </row>
    <row r="64" spans="1:15" ht="50.25" customHeight="1">
      <c r="A64" s="73" t="s">
        <v>99</v>
      </c>
      <c r="B64" s="74" t="s">
        <v>100</v>
      </c>
      <c r="C64" s="68">
        <f>C65+C66</f>
        <v>0</v>
      </c>
      <c r="D64" s="68">
        <f>D65+D66</f>
        <v>0</v>
      </c>
      <c r="E64" s="68">
        <f>E65+E66</f>
        <v>0</v>
      </c>
      <c r="F64" s="80"/>
      <c r="G64" s="81"/>
      <c r="H64" s="3"/>
    </row>
    <row r="65" spans="1:8" ht="64.5" customHeight="1">
      <c r="A65" s="73" t="s">
        <v>112</v>
      </c>
      <c r="B65" s="74" t="s">
        <v>101</v>
      </c>
      <c r="C65" s="68">
        <v>1000</v>
      </c>
      <c r="D65" s="68">
        <v>0</v>
      </c>
      <c r="E65" s="68">
        <v>0</v>
      </c>
      <c r="F65" s="80"/>
      <c r="G65" s="81"/>
      <c r="H65" s="3"/>
    </row>
    <row r="66" spans="1:8" ht="66.75" customHeight="1">
      <c r="A66" s="73" t="s">
        <v>113</v>
      </c>
      <c r="B66" s="74" t="s">
        <v>102</v>
      </c>
      <c r="C66" s="68">
        <v>-1000</v>
      </c>
      <c r="D66" s="68">
        <v>0</v>
      </c>
      <c r="E66" s="68">
        <v>0</v>
      </c>
      <c r="F66" s="80"/>
      <c r="G66" s="81"/>
      <c r="H66" s="3"/>
    </row>
    <row r="67" spans="1:8" ht="30.75" customHeight="1">
      <c r="A67" s="63" t="s">
        <v>26</v>
      </c>
      <c r="B67" s="75" t="s">
        <v>27</v>
      </c>
      <c r="C67" s="66">
        <f>C68+C69</f>
        <v>109.80000000000109</v>
      </c>
      <c r="D67" s="66">
        <f>D68+D69</f>
        <v>1711.9000000000015</v>
      </c>
      <c r="E67" s="66">
        <f>E68+E69</f>
        <v>-734.60000000000036</v>
      </c>
      <c r="F67" s="82"/>
      <c r="G67" s="82"/>
    </row>
    <row r="68" spans="1:8" ht="32.25" customHeight="1">
      <c r="A68" s="63" t="s">
        <v>28</v>
      </c>
      <c r="B68" s="75" t="s">
        <v>29</v>
      </c>
      <c r="C68" s="66">
        <v>-9835.4</v>
      </c>
      <c r="D68" s="66">
        <v>-58828.1</v>
      </c>
      <c r="E68" s="66">
        <v>-9794.1</v>
      </c>
      <c r="F68" s="82"/>
      <c r="G68" s="82"/>
    </row>
    <row r="69" spans="1:8" ht="34.5" customHeight="1">
      <c r="A69" s="63" t="s">
        <v>30</v>
      </c>
      <c r="B69" s="75" t="s">
        <v>31</v>
      </c>
      <c r="C69" s="66">
        <v>9945.2000000000007</v>
      </c>
      <c r="D69" s="66">
        <v>60540</v>
      </c>
      <c r="E69" s="66">
        <v>9059.5</v>
      </c>
      <c r="F69" s="82"/>
      <c r="G69" s="82"/>
    </row>
    <row r="70" spans="1:8">
      <c r="A70" s="16"/>
      <c r="B70" s="16"/>
      <c r="C70" s="16"/>
      <c r="D70" s="16"/>
      <c r="E70" s="16"/>
      <c r="F70" s="16"/>
      <c r="G70" s="16"/>
    </row>
    <row r="71" spans="1:8" hidden="1">
      <c r="A71" s="16"/>
      <c r="B71" s="16"/>
      <c r="C71" s="16"/>
      <c r="D71" s="16"/>
      <c r="E71" s="16"/>
      <c r="F71" s="16"/>
      <c r="G71" s="16"/>
    </row>
    <row r="72" spans="1:8">
      <c r="A72" s="16"/>
      <c r="B72" s="16"/>
      <c r="C72" s="16"/>
      <c r="D72" s="16"/>
      <c r="E72" s="16"/>
      <c r="F72" s="16"/>
      <c r="G72" s="16"/>
    </row>
    <row r="73" spans="1:8">
      <c r="A73" s="31" t="s">
        <v>71</v>
      </c>
      <c r="B73" s="31"/>
      <c r="C73" s="31"/>
      <c r="D73" s="31"/>
      <c r="E73" s="31"/>
      <c r="F73" s="31"/>
      <c r="G73" s="31"/>
    </row>
  </sheetData>
  <mergeCells count="3">
    <mergeCell ref="A73:G73"/>
    <mergeCell ref="A2:G2"/>
    <mergeCell ref="A18:A19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4" sqref="C4"/>
    </sheetView>
  </sheetViews>
  <sheetFormatPr defaultRowHeight="15"/>
  <cols>
    <col min="1" max="1" width="25.140625" style="1" customWidth="1"/>
    <col min="2" max="2" width="17.140625" style="1" customWidth="1"/>
    <col min="3" max="3" width="14.140625" style="1" customWidth="1"/>
    <col min="4" max="4" width="16.85546875" style="1" customWidth="1"/>
    <col min="5" max="5" width="13" style="1" customWidth="1"/>
    <col min="6" max="6" width="14.28515625" style="1" customWidth="1"/>
    <col min="7" max="7" width="13.7109375" style="1" customWidth="1"/>
    <col min="8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 ht="96" customHeight="1">
      <c r="A2" s="32" t="s">
        <v>136</v>
      </c>
      <c r="B2" s="33"/>
      <c r="C2" s="33"/>
      <c r="D2" s="33"/>
      <c r="E2" s="33"/>
      <c r="F2" s="33"/>
      <c r="G2" s="33"/>
    </row>
    <row r="3" spans="1:7">
      <c r="A3" s="10"/>
      <c r="B3" s="10"/>
      <c r="C3" s="10"/>
      <c r="D3" s="10"/>
      <c r="E3" s="10"/>
      <c r="F3" s="10"/>
      <c r="G3" s="11"/>
    </row>
    <row r="4" spans="1:7" ht="94.5" customHeight="1">
      <c r="A4" s="12" t="s">
        <v>32</v>
      </c>
      <c r="B4" s="12" t="s">
        <v>33</v>
      </c>
      <c r="C4" s="12" t="s">
        <v>106</v>
      </c>
      <c r="D4" s="12" t="s">
        <v>137</v>
      </c>
      <c r="E4" s="12" t="s">
        <v>138</v>
      </c>
      <c r="F4" s="12" t="s">
        <v>139</v>
      </c>
      <c r="G4" s="12" t="s">
        <v>122</v>
      </c>
    </row>
    <row r="5" spans="1:7" ht="56.25" customHeight="1">
      <c r="A5" s="17" t="s">
        <v>34</v>
      </c>
      <c r="B5" s="18">
        <v>42.4</v>
      </c>
      <c r="C5" s="19">
        <v>4201.6000000000004</v>
      </c>
      <c r="D5" s="19">
        <v>19998.2</v>
      </c>
      <c r="E5" s="19">
        <v>4369.5</v>
      </c>
      <c r="F5" s="19">
        <f>E5/D5*100</f>
        <v>21.849466451980678</v>
      </c>
      <c r="G5" s="19">
        <f>E5/C5*100</f>
        <v>103.99609672505711</v>
      </c>
    </row>
    <row r="6" spans="1:7">
      <c r="A6" s="10"/>
      <c r="B6" s="10"/>
      <c r="C6" s="10"/>
      <c r="D6" s="10"/>
      <c r="E6" s="10"/>
      <c r="F6" s="10"/>
      <c r="G6" s="10"/>
    </row>
    <row r="7" spans="1:7">
      <c r="A7" s="10"/>
      <c r="B7" s="10"/>
      <c r="C7" s="10"/>
      <c r="D7" s="10"/>
      <c r="E7" s="10"/>
      <c r="F7" s="10"/>
      <c r="G7" s="10"/>
    </row>
    <row r="8" spans="1:7">
      <c r="A8" s="10"/>
      <c r="B8" s="10"/>
      <c r="C8" s="10"/>
      <c r="D8" s="10"/>
      <c r="E8" s="10"/>
      <c r="F8" s="10"/>
      <c r="G8" s="10"/>
    </row>
    <row r="9" spans="1:7">
      <c r="A9" s="33" t="s">
        <v>36</v>
      </c>
      <c r="B9" s="33"/>
      <c r="C9" s="33"/>
      <c r="D9" s="33"/>
      <c r="E9" s="33"/>
      <c r="F9" s="33"/>
      <c r="G9" s="33"/>
    </row>
    <row r="10" spans="1:7">
      <c r="A10" s="10"/>
      <c r="B10" s="10"/>
      <c r="C10" s="10"/>
      <c r="D10" s="10"/>
      <c r="E10" s="10"/>
      <c r="F10" s="10"/>
      <c r="G10" s="10"/>
    </row>
    <row r="11" spans="1:7">
      <c r="A11" s="10"/>
      <c r="B11" s="10"/>
      <c r="C11" s="10"/>
      <c r="D11" s="10"/>
      <c r="E11" s="10"/>
      <c r="F11" s="10"/>
      <c r="G11" s="10"/>
    </row>
    <row r="12" spans="1:7">
      <c r="A12" s="10"/>
      <c r="B12" s="10"/>
      <c r="C12" s="10"/>
      <c r="D12" s="10"/>
      <c r="E12" s="10"/>
      <c r="F12" s="10"/>
      <c r="G12" s="10"/>
    </row>
    <row r="13" spans="1:7">
      <c r="A13" s="10"/>
      <c r="B13" s="10"/>
      <c r="C13" s="10"/>
      <c r="D13" s="10"/>
      <c r="E13" s="10"/>
      <c r="F13" s="10"/>
      <c r="G13" s="10"/>
    </row>
    <row r="14" spans="1:7">
      <c r="A14" s="10"/>
      <c r="B14" s="10"/>
      <c r="C14" s="10"/>
      <c r="D14" s="10"/>
      <c r="E14" s="10"/>
      <c r="F14" s="10"/>
      <c r="G14" s="10"/>
    </row>
  </sheetData>
  <mergeCells count="2">
    <mergeCell ref="A2:G2"/>
    <mergeCell ref="A9:G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7" zoomScale="90" zoomScaleNormal="90" workbookViewId="0">
      <selection activeCell="F13" sqref="F13"/>
    </sheetView>
  </sheetViews>
  <sheetFormatPr defaultRowHeight="15"/>
  <cols>
    <col min="1" max="1" width="39.8554687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2.85546875" style="1" customWidth="1"/>
    <col min="6" max="6" width="13.5703125" style="1" customWidth="1"/>
    <col min="7" max="16384" width="9.140625" style="1"/>
  </cols>
  <sheetData>
    <row r="1" spans="1:7">
      <c r="A1" s="10"/>
      <c r="B1" s="10"/>
      <c r="C1" s="10"/>
      <c r="D1" s="10"/>
      <c r="E1" s="10"/>
      <c r="F1" s="10"/>
    </row>
    <row r="2" spans="1:7" ht="96" customHeight="1">
      <c r="A2" s="32" t="s">
        <v>117</v>
      </c>
      <c r="B2" s="33"/>
      <c r="C2" s="33"/>
      <c r="D2" s="33"/>
      <c r="E2" s="33"/>
      <c r="F2" s="33"/>
    </row>
    <row r="3" spans="1:7">
      <c r="A3" s="10"/>
      <c r="B3" s="10"/>
      <c r="C3" s="10"/>
      <c r="D3" s="10"/>
      <c r="E3" s="10"/>
      <c r="F3" s="11"/>
    </row>
    <row r="4" spans="1:7" ht="75.75" customHeight="1">
      <c r="A4" s="12" t="s">
        <v>59</v>
      </c>
      <c r="B4" s="12" t="s">
        <v>106</v>
      </c>
      <c r="C4" s="12" t="s">
        <v>105</v>
      </c>
      <c r="D4" s="12" t="s">
        <v>106</v>
      </c>
      <c r="E4" s="12" t="s">
        <v>107</v>
      </c>
      <c r="F4" s="12" t="s">
        <v>104</v>
      </c>
    </row>
    <row r="5" spans="1:7" ht="75.75" customHeight="1">
      <c r="A5" s="24" t="s">
        <v>75</v>
      </c>
      <c r="B5" s="13">
        <v>4.4000000000000004</v>
      </c>
      <c r="C5" s="13">
        <v>2</v>
      </c>
      <c r="D5" s="13">
        <v>0</v>
      </c>
      <c r="E5" s="13">
        <f t="shared" ref="E5:E15" si="0">D5/C5*100</f>
        <v>0</v>
      </c>
      <c r="F5" s="13">
        <f t="shared" ref="F5:F15" si="1">D5/B5*100</f>
        <v>0</v>
      </c>
    </row>
    <row r="6" spans="1:7" ht="69.75" customHeight="1">
      <c r="A6" s="25" t="s">
        <v>76</v>
      </c>
      <c r="B6" s="13">
        <v>0</v>
      </c>
      <c r="C6" s="13">
        <v>2</v>
      </c>
      <c r="D6" s="13">
        <v>0</v>
      </c>
      <c r="E6" s="13">
        <f t="shared" si="0"/>
        <v>0</v>
      </c>
      <c r="F6" s="13">
        <v>0</v>
      </c>
    </row>
    <row r="7" spans="1:7" ht="70.5" customHeight="1">
      <c r="A7" s="26" t="s">
        <v>63</v>
      </c>
      <c r="B7" s="13">
        <v>375.1</v>
      </c>
      <c r="C7" s="13">
        <v>9039.7999999999993</v>
      </c>
      <c r="D7" s="13">
        <v>1036.3</v>
      </c>
      <c r="E7" s="13">
        <f t="shared" si="0"/>
        <v>11.463749197991106</v>
      </c>
      <c r="F7" s="13" t="s">
        <v>141</v>
      </c>
    </row>
    <row r="8" spans="1:7" s="5" customFormat="1" ht="92.25" customHeight="1">
      <c r="A8" s="27" t="s">
        <v>116</v>
      </c>
      <c r="B8" s="13">
        <v>0</v>
      </c>
      <c r="C8" s="13">
        <v>130</v>
      </c>
      <c r="D8" s="13">
        <v>0</v>
      </c>
      <c r="E8" s="13">
        <f t="shared" si="0"/>
        <v>0</v>
      </c>
      <c r="F8" s="13">
        <v>0</v>
      </c>
      <c r="G8" s="8"/>
    </row>
    <row r="9" spans="1:7" ht="81" customHeight="1">
      <c r="A9" s="28" t="s">
        <v>115</v>
      </c>
      <c r="B9" s="13">
        <v>500</v>
      </c>
      <c r="C9" s="13">
        <v>13410.6</v>
      </c>
      <c r="D9" s="13">
        <v>1190</v>
      </c>
      <c r="E9" s="13">
        <f t="shared" si="0"/>
        <v>8.8735776177053971</v>
      </c>
      <c r="F9" s="13" t="s">
        <v>125</v>
      </c>
    </row>
    <row r="10" spans="1:7" s="6" customFormat="1" ht="99" customHeight="1">
      <c r="A10" s="29" t="s">
        <v>77</v>
      </c>
      <c r="B10" s="13">
        <v>0</v>
      </c>
      <c r="C10" s="13">
        <v>84</v>
      </c>
      <c r="D10" s="13">
        <v>0</v>
      </c>
      <c r="E10" s="13">
        <f t="shared" si="0"/>
        <v>0</v>
      </c>
      <c r="F10" s="13">
        <v>0</v>
      </c>
    </row>
    <row r="11" spans="1:7" ht="86.25" customHeight="1">
      <c r="A11" s="30" t="s">
        <v>79</v>
      </c>
      <c r="B11" s="13">
        <v>0</v>
      </c>
      <c r="C11" s="13">
        <v>8500</v>
      </c>
      <c r="D11" s="13">
        <v>0</v>
      </c>
      <c r="E11" s="13">
        <f t="shared" si="0"/>
        <v>0</v>
      </c>
      <c r="F11" s="13">
        <v>0</v>
      </c>
    </row>
    <row r="12" spans="1:7" ht="67.5" hidden="1" customHeight="1">
      <c r="A12" s="23" t="s">
        <v>74</v>
      </c>
      <c r="B12" s="13">
        <v>0</v>
      </c>
      <c r="C12" s="20">
        <v>0</v>
      </c>
      <c r="D12" s="20">
        <v>0</v>
      </c>
      <c r="E12" s="13" t="e">
        <f t="shared" si="0"/>
        <v>#DIV/0!</v>
      </c>
      <c r="F12" s="13" t="e">
        <f t="shared" si="1"/>
        <v>#DIV/0!</v>
      </c>
    </row>
    <row r="13" spans="1:7" s="6" customFormat="1" ht="67.5" customHeight="1">
      <c r="A13" s="23" t="s">
        <v>114</v>
      </c>
      <c r="B13" s="13">
        <v>3881.6</v>
      </c>
      <c r="C13" s="13">
        <v>16770.3</v>
      </c>
      <c r="D13" s="13">
        <v>3812.7</v>
      </c>
      <c r="E13" s="13">
        <f t="shared" si="0"/>
        <v>22.734834797230818</v>
      </c>
      <c r="F13" s="13">
        <f t="shared" si="1"/>
        <v>98.224958779884588</v>
      </c>
    </row>
    <row r="14" spans="1:7" s="6" customFormat="1" ht="80.25" customHeight="1">
      <c r="A14" s="23" t="s">
        <v>140</v>
      </c>
      <c r="B14" s="13">
        <v>0</v>
      </c>
      <c r="C14" s="13">
        <v>55</v>
      </c>
      <c r="D14" s="13">
        <v>0</v>
      </c>
      <c r="E14" s="13">
        <f t="shared" si="0"/>
        <v>0</v>
      </c>
      <c r="F14" s="13">
        <v>0</v>
      </c>
    </row>
    <row r="15" spans="1:7" ht="27" customHeight="1">
      <c r="A15" s="14" t="s">
        <v>60</v>
      </c>
      <c r="B15" s="15">
        <f>SUM(B5:B14)</f>
        <v>4761.1000000000004</v>
      </c>
      <c r="C15" s="15">
        <f>SUM(C5:C14)</f>
        <v>47993.7</v>
      </c>
      <c r="D15" s="15">
        <f>SUM(D5:D14)</f>
        <v>6039</v>
      </c>
      <c r="E15" s="15">
        <f t="shared" si="0"/>
        <v>12.58290150582264</v>
      </c>
      <c r="F15" s="15">
        <f t="shared" si="1"/>
        <v>126.84043603368968</v>
      </c>
      <c r="G15" s="9"/>
    </row>
    <row r="16" spans="1:7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19" spans="1:6">
      <c r="A19" s="33" t="s">
        <v>36</v>
      </c>
      <c r="B19" s="33"/>
      <c r="C19" s="33"/>
      <c r="D19" s="33"/>
      <c r="E19" s="33"/>
      <c r="F19" s="33"/>
    </row>
    <row r="20" spans="1:6">
      <c r="A20" s="10"/>
      <c r="B20" s="10"/>
      <c r="C20" s="10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</sheetData>
  <sortState ref="A5:F9">
    <sortCondition sortBy="cellColor" ref="F6" dxfId="0"/>
  </sortState>
  <mergeCells count="2">
    <mergeCell ref="A2:F2"/>
    <mergeCell ref="A19:F1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2024-04-27T04:38:38Z</cp:lastPrinted>
  <dcterms:created xsi:type="dcterms:W3CDTF">2017-04-17T10:25:39Z</dcterms:created>
  <dcterms:modified xsi:type="dcterms:W3CDTF">2024-04-27T04:38:39Z</dcterms:modified>
</cp:coreProperties>
</file>