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830" yWindow="-15" windowWidth="14490" windowHeight="1242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1'!$G$25</definedName>
  </definedNames>
  <calcPr calcId="125725"/>
</workbook>
</file>

<file path=xl/calcChain.xml><?xml version="1.0" encoding="utf-8"?>
<calcChain xmlns="http://schemas.openxmlformats.org/spreadsheetml/2006/main">
  <c r="F9" i="3"/>
  <c r="F11"/>
  <c r="F12"/>
  <c r="E8"/>
  <c r="E9"/>
  <c r="E10"/>
  <c r="E11"/>
  <c r="E12"/>
  <c r="E13"/>
  <c r="E14"/>
  <c r="G7" i="1"/>
  <c r="G8"/>
  <c r="G9"/>
  <c r="G10"/>
  <c r="G11"/>
  <c r="G12"/>
  <c r="G13"/>
  <c r="G15"/>
  <c r="G16"/>
  <c r="G17"/>
  <c r="G18"/>
  <c r="G20"/>
  <c r="G21"/>
  <c r="G24"/>
  <c r="G25"/>
  <c r="G26"/>
  <c r="G27"/>
  <c r="G28"/>
  <c r="G29"/>
  <c r="G30"/>
  <c r="G31"/>
  <c r="G33"/>
  <c r="G34"/>
  <c r="G35"/>
  <c r="G36"/>
  <c r="G37"/>
  <c r="G38"/>
  <c r="G39"/>
  <c r="G41"/>
  <c r="G44"/>
  <c r="G45"/>
  <c r="G46"/>
  <c r="G48"/>
  <c r="G49"/>
  <c r="G50"/>
  <c r="G51"/>
  <c r="G52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1"/>
  <c r="F42"/>
  <c r="F43"/>
  <c r="F44"/>
  <c r="F45"/>
  <c r="F46"/>
  <c r="F47"/>
  <c r="F48"/>
  <c r="F49"/>
  <c r="F50"/>
  <c r="F51"/>
  <c r="F52"/>
  <c r="F53"/>
  <c r="F54"/>
  <c r="F55"/>
  <c r="F56"/>
  <c r="E58"/>
  <c r="E39"/>
  <c r="E57" s="1"/>
  <c r="E53"/>
  <c r="D53"/>
  <c r="D48"/>
  <c r="D39"/>
  <c r="E41"/>
  <c r="C41"/>
  <c r="D41"/>
  <c r="D7"/>
  <c r="E7"/>
  <c r="D25"/>
  <c r="E25"/>
  <c r="C7"/>
  <c r="C25"/>
  <c r="E6" i="3"/>
  <c r="E7"/>
  <c r="C14"/>
  <c r="D14"/>
  <c r="B14"/>
  <c r="E48" i="1"/>
  <c r="C48"/>
  <c r="E51"/>
  <c r="D55"/>
  <c r="E55"/>
  <c r="C55"/>
  <c r="C63"/>
  <c r="C53"/>
  <c r="C51"/>
  <c r="C45"/>
  <c r="E60"/>
  <c r="E59" s="1"/>
  <c r="D60"/>
  <c r="D59" s="1"/>
  <c r="E5" i="3"/>
  <c r="C39" i="1" l="1"/>
  <c r="C5"/>
  <c r="C58"/>
  <c r="F7" i="3"/>
  <c r="D51" i="1"/>
  <c r="D45"/>
  <c r="E45"/>
  <c r="D63"/>
  <c r="D58" s="1"/>
  <c r="C57" l="1"/>
  <c r="E5"/>
  <c r="G5" s="1"/>
  <c r="D5"/>
  <c r="F5" l="1"/>
  <c r="E63" l="1"/>
  <c r="D57" l="1"/>
  <c r="G5" i="2" l="1"/>
  <c r="F5"/>
</calcChain>
</file>

<file path=xl/sharedStrings.xml><?xml version="1.0" encoding="utf-8"?>
<sst xmlns="http://schemas.openxmlformats.org/spreadsheetml/2006/main" count="146" uniqueCount="137">
  <si>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</si>
  <si>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</si>
  <si>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</si>
  <si>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</si>
  <si>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</si>
  <si>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</si>
  <si>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</si>
  <si>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Другие общегосударственные вопросы</t>
  </si>
  <si>
    <t>00 0113 0000000000 000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</si>
  <si>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</si>
  <si>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</si>
  <si>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</si>
  <si>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</si>
  <si>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</si>
  <si>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</si>
  <si>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</si>
  <si>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</si>
  <si>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</si>
  <si>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</si>
  <si>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</si>
  <si>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</si>
  <si>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</si>
  <si>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</si>
  <si>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</si>
  <si>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</si>
  <si>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</si>
  <si>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</si>
  <si>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</si>
  <si>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</si>
  <si>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</si>
  <si>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</si>
  <si>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</si>
  <si>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</si>
  <si>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</si>
  <si>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</si>
  <si>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</si>
  <si>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Е.А. Малышева</t>
  </si>
  <si>
    <t>Налоговые и неналоговые доходы</t>
  </si>
  <si>
    <t>Налог на прибыль, доходы</t>
  </si>
  <si>
    <t>Налог на доходы физических лиц</t>
  </si>
  <si>
    <t>10102000010000110</t>
  </si>
  <si>
    <t>10300000000000000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</si>
  <si>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</si>
  <si>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</si>
  <si>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</si>
  <si>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</si>
  <si>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</si>
  <si>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>10606000000000110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</si>
  <si>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</si>
  <si>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</si>
  <si>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</si>
  <si>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Доходы от сдачи в аренду имущества, находящегося в оперативном управлении органов государственной власти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</si>
  <si>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Прочие поступления от использования имущества и прав, находящихся в государственной и муниципальной собственности.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</si>
  <si>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</si>
  <si>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</si>
  <si>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t>
  </si>
  <si>
    <t>11406000000000430</t>
  </si>
  <si>
    <t>Штрафы, санкции, возмещение ущерба</t>
  </si>
  <si>
    <t>11651000020000140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</si>
  <si>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</si>
  <si>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</si>
  <si>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Иные межбюджетные трансферты</t>
  </si>
  <si>
    <t>Наименование муниципальной программы</t>
  </si>
  <si>
    <t>ИТОГО:</t>
  </si>
  <si>
    <t>Резервные фонды</t>
  </si>
  <si>
    <t>00 0111 0000000000 000</t>
  </si>
  <si>
    <t>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</si>
  <si>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>20200000000000150</t>
  </si>
  <si>
    <t>20210000000000150</t>
  </si>
  <si>
    <t>Субсидии бюджетам городских поселений на реализацию программ формирования современной городской среды</t>
  </si>
  <si>
    <t>20225555130000150</t>
  </si>
  <si>
    <t>20240000000000150</t>
  </si>
  <si>
    <t>111090400000000120</t>
  </si>
  <si>
    <t>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</si>
  <si>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Начальник финансового управления                                                                                         Е.А. Малышева</t>
  </si>
  <si>
    <t>Безвозмездные перечисления организаций</t>
  </si>
  <si>
    <t>20405099100073150</t>
  </si>
  <si>
    <t>Муниципальная программа "Комплексное развитие систем коммунальной инфрастуктуры Базарно-Карабулакского муниципального образования Базарно-Карабулакского муниципального района Саратовской области"</t>
  </si>
  <si>
    <t>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</si>
  <si>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>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</si>
  <si>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 для их бесплатного предоставления гражданам , имеющих трех и более детей, на территории  Базарно-Карабулакского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</si>
  <si>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</si>
  <si>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на 2018-2024 годы"</t>
  </si>
  <si>
    <t>20225243130000150</t>
  </si>
  <si>
    <t>10601000000000110</t>
  </si>
  <si>
    <t>11105010000000120</t>
  </si>
  <si>
    <t>11105030000000120</t>
  </si>
  <si>
    <t>11109040000000120</t>
  </si>
  <si>
    <t>20215001130001150</t>
  </si>
  <si>
    <t xml:space="preserve">Субсидии бюджетам поселений области на реализацию мероприятий по строительству и реконструкции питьевого водоснабжения </t>
  </si>
  <si>
    <t>20229999130000150</t>
  </si>
  <si>
    <t>Субсидии бюджетам поселений области на обеспечение повышения оплаты труда некоторых категорий работников муниципальных учреждений</t>
  </si>
  <si>
    <t>20229999130075150</t>
  </si>
  <si>
    <t>Безвозмездные перечисления физических лиц</t>
  </si>
  <si>
    <t>20705030130073150</t>
  </si>
  <si>
    <t>Возврат прочих остатков 219</t>
  </si>
  <si>
    <t>21960010100000150</t>
  </si>
  <si>
    <t>00 1301 0000000000 000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</si>
  <si>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</si>
  <si>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</si>
  <si>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00 1300 0000000000 000</t>
  </si>
  <si>
    <t>Бюджетные кредиты от других бюджетов бюджетной системы Российской Федерации</t>
  </si>
  <si>
    <t>00 0103 0000000000 000</t>
  </si>
  <si>
    <t>Бюджетные кредиты от других бюджетов бюджетной системы Российской Федерации в валюте Российской Федерации</t>
  </si>
  <si>
    <t>00 0103 0100000000 000</t>
  </si>
  <si>
    <t>00 0103 0100130000 710</t>
  </si>
  <si>
    <t>00 0103 0100130000 810</t>
  </si>
  <si>
    <t xml:space="preserve">Налоги на товары ( работы, услуги) реализуемые на территории Российской Федерации </t>
  </si>
  <si>
    <t>% исполнения плана                       2023 года</t>
  </si>
  <si>
    <t>% исполнения 2023 года к 2022 году</t>
  </si>
  <si>
    <t>% исполнения плана 2023 года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</si>
  <si>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</si>
  <si>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</si>
  <si>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</si>
  <si>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</si>
  <si>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Привлечение кредитов из других бюджетов бюджетной системы Российской Федерации бюджетами городских поселений в валюте Российской Федерации</t>
  </si>
  <si>
    <t>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</si>
  <si>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Муниципальная программа "Развитие культуры Базарно-Карабулакского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</si>
  <si>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Базарно-Карабулакского муниципального образования Базарно-Карабулакского муниципального района"</t>
  </si>
  <si>
    <t>Муниципальная программа "Обеспечение инженерной инфраструктурой земельных участков , предоставляемых многодетным семьям для индивидуального жилищного строительства в Базарно-Карабулакском муниципальном образовании Базарно-Карабулакского муниципального района"</t>
  </si>
  <si>
    <t xml:space="preserve">Сведения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
на 1 июля 2023 года      
</t>
  </si>
  <si>
    <t>Исполнено на 1 июля 2022 г.</t>
  </si>
  <si>
    <t>Утвержденные бюджетные назначения на                        1 июля 2023 г.</t>
  </si>
  <si>
    <t>Исполнено на 1 июля 2023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</si>
  <si>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Базарно-Карабулакскому муниципальному образованию Базарно-Карабулакского муниципального района
 на 1 июля 2023 г.
</t>
  </si>
  <si>
    <t>Исполнено на 1 июля 2022 г. (тыс.руб)</t>
  </si>
  <si>
    <t>Утвержденные бюджетные назначения на           1 июля 2023 г. (тыс.руб)</t>
  </si>
  <si>
    <t>Исполнено на 1 июля 2023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</si>
  <si>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2023 года     
</t>
  </si>
  <si>
    <t>Исполнено на 1 июля  2022 г. (тыс.руб)</t>
  </si>
  <si>
    <t>Обеспечение проведения выборов и референдумов</t>
  </si>
  <si>
    <t>00 0107 0000000000 000</t>
  </si>
  <si>
    <t>св. 2,9 раза</t>
  </si>
  <si>
    <t>св. 11,5 раза</t>
  </si>
  <si>
    <t>св. 2,6 раза</t>
  </si>
  <si>
    <t>св. 2,4 раза</t>
  </si>
  <si>
    <t>Дотации бюджетам субъектов Российской Федерации и муниципальных образований, в том числе: </t>
  </si>
</sst>
</file>

<file path=xl/styles.xml><?xml version="1.0" encoding="utf-8"?>
<styleSheet xmlns="http://schemas.openxmlformats.org/spreadsheetml/2006/main">
  <numFmts count="4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rgb="FF000000"/>
      <name val="Arial Cyr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73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5">
      <alignment horizontal="left" wrapText="1"/>
    </xf>
    <xf numFmtId="49" fontId="6" fillId="0" borderId="6">
      <alignment horizontal="center" vertical="center"/>
    </xf>
    <xf numFmtId="4" fontId="6" fillId="0" borderId="6">
      <alignment horizontal="right" shrinkToFit="1"/>
    </xf>
    <xf numFmtId="0" fontId="7" fillId="0" borderId="0"/>
    <xf numFmtId="0" fontId="8" fillId="0" borderId="0"/>
    <xf numFmtId="0" fontId="9" fillId="0" borderId="0"/>
    <xf numFmtId="0" fontId="10" fillId="0" borderId="0">
      <alignment horizontal="center"/>
    </xf>
    <xf numFmtId="0" fontId="6" fillId="0" borderId="7">
      <alignment horizontal="center"/>
    </xf>
    <xf numFmtId="0" fontId="11" fillId="0" borderId="0">
      <alignment horizontal="right"/>
    </xf>
    <xf numFmtId="0" fontId="10" fillId="0" borderId="0"/>
    <xf numFmtId="0" fontId="12" fillId="0" borderId="0"/>
    <xf numFmtId="0" fontId="12" fillId="0" borderId="8"/>
    <xf numFmtId="0" fontId="6" fillId="0" borderId="9">
      <alignment horizontal="center"/>
    </xf>
    <xf numFmtId="0" fontId="11" fillId="0" borderId="10">
      <alignment horizontal="right"/>
    </xf>
    <xf numFmtId="0" fontId="6" fillId="0" borderId="0"/>
    <xf numFmtId="0" fontId="6" fillId="0" borderId="11">
      <alignment horizontal="right"/>
    </xf>
    <xf numFmtId="49" fontId="6" fillId="0" borderId="12">
      <alignment horizontal="center"/>
    </xf>
    <xf numFmtId="0" fontId="11" fillId="0" borderId="13">
      <alignment horizontal="right"/>
    </xf>
    <xf numFmtId="0" fontId="13" fillId="0" borderId="0"/>
    <xf numFmtId="166" fontId="6" fillId="0" borderId="14">
      <alignment horizontal="center"/>
    </xf>
    <xf numFmtId="0" fontId="6" fillId="0" borderId="0">
      <alignment horizontal="left"/>
    </xf>
    <xf numFmtId="49" fontId="6" fillId="0" borderId="0"/>
    <xf numFmtId="49" fontId="6" fillId="0" borderId="11">
      <alignment horizontal="right" vertical="center"/>
    </xf>
    <xf numFmtId="49" fontId="6" fillId="0" borderId="14">
      <alignment horizontal="center" vertical="center"/>
    </xf>
    <xf numFmtId="0" fontId="6" fillId="0" borderId="7">
      <alignment horizontal="left" wrapText="1"/>
    </xf>
    <xf numFmtId="49" fontId="6" fillId="0" borderId="14">
      <alignment horizontal="center"/>
    </xf>
    <xf numFmtId="0" fontId="6" fillId="0" borderId="15">
      <alignment horizontal="left" wrapText="1"/>
    </xf>
    <xf numFmtId="49" fontId="6" fillId="0" borderId="11">
      <alignment horizontal="right"/>
    </xf>
    <xf numFmtId="0" fontId="6" fillId="0" borderId="16">
      <alignment horizontal="left"/>
    </xf>
    <xf numFmtId="49" fontId="6" fillId="0" borderId="16"/>
    <xf numFmtId="49" fontId="6" fillId="0" borderId="11"/>
    <xf numFmtId="49" fontId="6" fillId="0" borderId="17">
      <alignment horizontal="center"/>
    </xf>
    <xf numFmtId="0" fontId="10" fillId="0" borderId="7">
      <alignment horizontal="center"/>
    </xf>
    <xf numFmtId="0" fontId="6" fillId="0" borderId="6">
      <alignment horizontal="center" vertical="top" wrapText="1"/>
    </xf>
    <xf numFmtId="49" fontId="6" fillId="0" borderId="6">
      <alignment horizontal="center" vertical="top" wrapText="1"/>
    </xf>
    <xf numFmtId="0" fontId="9" fillId="0" borderId="18"/>
    <xf numFmtId="0" fontId="9" fillId="0" borderId="10"/>
    <xf numFmtId="0" fontId="6" fillId="0" borderId="6">
      <alignment horizontal="center" vertical="center"/>
    </xf>
    <xf numFmtId="0" fontId="6" fillId="0" borderId="9">
      <alignment horizontal="center" vertical="center"/>
    </xf>
    <xf numFmtId="49" fontId="6" fillId="0" borderId="9">
      <alignment horizontal="center" vertical="center"/>
    </xf>
    <xf numFmtId="0" fontId="6" fillId="0" borderId="19">
      <alignment horizontal="left" wrapText="1"/>
    </xf>
    <xf numFmtId="49" fontId="6" fillId="0" borderId="20">
      <alignment horizontal="center" wrapText="1"/>
    </xf>
    <xf numFmtId="49" fontId="6" fillId="0" borderId="21">
      <alignment horizontal="center"/>
    </xf>
    <xf numFmtId="4" fontId="6" fillId="0" borderId="21">
      <alignment horizontal="right" shrinkToFit="1"/>
    </xf>
    <xf numFmtId="0" fontId="6" fillId="0" borderId="22">
      <alignment horizontal="left" wrapText="1"/>
    </xf>
    <xf numFmtId="49" fontId="6" fillId="0" borderId="23">
      <alignment horizontal="center" shrinkToFit="1"/>
    </xf>
    <xf numFmtId="49" fontId="6" fillId="0" borderId="24">
      <alignment horizontal="center"/>
    </xf>
    <xf numFmtId="4" fontId="6" fillId="0" borderId="24">
      <alignment horizontal="right" shrinkToFit="1"/>
    </xf>
    <xf numFmtId="0" fontId="6" fillId="0" borderId="25">
      <alignment horizontal="left" wrapText="1" indent="2"/>
    </xf>
    <xf numFmtId="49" fontId="6" fillId="0" borderId="26">
      <alignment horizontal="center" shrinkToFit="1"/>
    </xf>
    <xf numFmtId="49" fontId="6" fillId="0" borderId="27">
      <alignment horizontal="center"/>
    </xf>
    <xf numFmtId="4" fontId="6" fillId="0" borderId="27">
      <alignment horizontal="right" shrinkToFit="1"/>
    </xf>
    <xf numFmtId="49" fontId="6" fillId="0" borderId="0">
      <alignment horizontal="right"/>
    </xf>
    <xf numFmtId="0" fontId="10" fillId="0" borderId="10">
      <alignment horizontal="center"/>
    </xf>
    <xf numFmtId="0" fontId="6" fillId="0" borderId="9">
      <alignment horizontal="center" vertical="center" shrinkToFit="1"/>
    </xf>
    <xf numFmtId="49" fontId="6" fillId="0" borderId="9">
      <alignment horizontal="center" vertical="center" shrinkToFit="1"/>
    </xf>
    <xf numFmtId="49" fontId="9" fillId="0" borderId="10"/>
    <xf numFmtId="0" fontId="6" fillId="0" borderId="20">
      <alignment horizontal="center" shrinkToFit="1"/>
    </xf>
    <xf numFmtId="4" fontId="6" fillId="0" borderId="28">
      <alignment horizontal="right" shrinkToFit="1"/>
    </xf>
    <xf numFmtId="49" fontId="9" fillId="0" borderId="13"/>
    <xf numFmtId="0" fontId="6" fillId="0" borderId="23">
      <alignment horizontal="center" shrinkToFit="1"/>
    </xf>
    <xf numFmtId="167" fontId="6" fillId="0" borderId="24">
      <alignment horizontal="right" shrinkToFit="1"/>
    </xf>
    <xf numFmtId="167" fontId="6" fillId="0" borderId="29">
      <alignment horizontal="right" shrinkToFit="1"/>
    </xf>
    <xf numFmtId="49" fontId="6" fillId="0" borderId="26">
      <alignment horizontal="center" wrapText="1"/>
    </xf>
    <xf numFmtId="49" fontId="6" fillId="0" borderId="27">
      <alignment horizontal="center" wrapText="1"/>
    </xf>
    <xf numFmtId="4" fontId="6" fillId="0" borderId="27">
      <alignment horizontal="right" wrapText="1"/>
    </xf>
    <xf numFmtId="4" fontId="6" fillId="0" borderId="25">
      <alignment horizontal="right" wrapText="1"/>
    </xf>
    <xf numFmtId="0" fontId="9" fillId="0" borderId="13">
      <alignment wrapText="1"/>
    </xf>
    <xf numFmtId="0" fontId="6" fillId="0" borderId="30">
      <alignment horizontal="left" wrapText="1"/>
    </xf>
    <xf numFmtId="49" fontId="6" fillId="0" borderId="31">
      <alignment horizontal="center" shrinkToFit="1"/>
    </xf>
    <xf numFmtId="49" fontId="6" fillId="0" borderId="32">
      <alignment horizontal="center"/>
    </xf>
    <xf numFmtId="4" fontId="6" fillId="0" borderId="32">
      <alignment horizontal="right" shrinkToFit="1"/>
    </xf>
    <xf numFmtId="49" fontId="6" fillId="0" borderId="33">
      <alignment horizontal="center"/>
    </xf>
    <xf numFmtId="0" fontId="9" fillId="0" borderId="13"/>
    <xf numFmtId="0" fontId="13" fillId="0" borderId="16"/>
    <xf numFmtId="0" fontId="13" fillId="0" borderId="34"/>
    <xf numFmtId="0" fontId="6" fillId="0" borderId="0">
      <alignment wrapText="1"/>
    </xf>
    <xf numFmtId="49" fontId="6" fillId="0" borderId="0">
      <alignment wrapText="1"/>
    </xf>
    <xf numFmtId="49" fontId="6" fillId="0" borderId="0">
      <alignment horizontal="center"/>
    </xf>
    <xf numFmtId="49" fontId="14" fillId="0" borderId="0"/>
    <xf numFmtId="0" fontId="6" fillId="0" borderId="7">
      <alignment horizontal="left"/>
    </xf>
    <xf numFmtId="49" fontId="6" fillId="0" borderId="7">
      <alignment horizontal="left"/>
    </xf>
    <xf numFmtId="0" fontId="6" fillId="0" borderId="7">
      <alignment horizontal="center" shrinkToFit="1"/>
    </xf>
    <xf numFmtId="49" fontId="6" fillId="0" borderId="7">
      <alignment horizontal="center" vertical="center" shrinkToFit="1"/>
    </xf>
    <xf numFmtId="49" fontId="9" fillId="0" borderId="7">
      <alignment shrinkToFit="1"/>
    </xf>
    <xf numFmtId="49" fontId="6" fillId="0" borderId="7">
      <alignment horizontal="right"/>
    </xf>
    <xf numFmtId="0" fontId="6" fillId="0" borderId="20">
      <alignment horizontal="center" vertical="center" shrinkToFit="1"/>
    </xf>
    <xf numFmtId="49" fontId="6" fillId="0" borderId="21">
      <alignment horizontal="center" vertical="center"/>
    </xf>
    <xf numFmtId="0" fontId="6" fillId="0" borderId="19">
      <alignment horizontal="left" wrapText="1" indent="2"/>
    </xf>
    <xf numFmtId="0" fontId="6" fillId="0" borderId="35">
      <alignment horizontal="center" vertical="center" shrinkToFit="1"/>
    </xf>
    <xf numFmtId="167" fontId="6" fillId="0" borderId="6">
      <alignment horizontal="right" vertical="center" shrinkToFit="1"/>
    </xf>
    <xf numFmtId="167" fontId="6" fillId="0" borderId="30">
      <alignment horizontal="right" vertical="center" shrinkToFit="1"/>
    </xf>
    <xf numFmtId="0" fontId="6" fillId="0" borderId="36">
      <alignment horizontal="left" wrapText="1"/>
    </xf>
    <xf numFmtId="4" fontId="6" fillId="0" borderId="30">
      <alignment horizontal="right" shrinkToFit="1"/>
    </xf>
    <xf numFmtId="0" fontId="6" fillId="0" borderId="22">
      <alignment horizontal="left" wrapText="1" indent="2"/>
    </xf>
    <xf numFmtId="0" fontId="15" fillId="0" borderId="30">
      <alignment wrapText="1"/>
    </xf>
    <xf numFmtId="0" fontId="15" fillId="0" borderId="30"/>
    <xf numFmtId="0" fontId="15" fillId="2" borderId="30">
      <alignment wrapText="1"/>
    </xf>
    <xf numFmtId="0" fontId="6" fillId="2" borderId="5">
      <alignment horizontal="left" wrapText="1"/>
    </xf>
    <xf numFmtId="49" fontId="6" fillId="0" borderId="30">
      <alignment horizontal="center" shrinkToFit="1"/>
    </xf>
    <xf numFmtId="49" fontId="6" fillId="0" borderId="6">
      <alignment horizontal="center" vertical="center" shrinkToFit="1"/>
    </xf>
    <xf numFmtId="0" fontId="9" fillId="0" borderId="16">
      <alignment horizontal="left"/>
    </xf>
    <xf numFmtId="0" fontId="9" fillId="0" borderId="34">
      <alignment horizontal="left" wrapText="1"/>
    </xf>
    <xf numFmtId="0" fontId="9" fillId="0" borderId="34">
      <alignment horizontal="left"/>
    </xf>
    <xf numFmtId="0" fontId="6" fillId="0" borderId="34"/>
    <xf numFmtId="49" fontId="9" fillId="0" borderId="34"/>
    <xf numFmtId="49" fontId="9" fillId="0" borderId="34"/>
    <xf numFmtId="0" fontId="9" fillId="0" borderId="0">
      <alignment horizontal="left"/>
    </xf>
    <xf numFmtId="0" fontId="9" fillId="0" borderId="0">
      <alignment horizontal="left" wrapText="1"/>
    </xf>
    <xf numFmtId="0" fontId="9" fillId="0" borderId="0">
      <alignment horizontal="left"/>
    </xf>
    <xf numFmtId="0" fontId="6" fillId="0" borderId="0"/>
    <xf numFmtId="49" fontId="9" fillId="0" borderId="0"/>
    <xf numFmtId="49" fontId="9" fillId="0" borderId="0"/>
    <xf numFmtId="0" fontId="6" fillId="0" borderId="0">
      <alignment horizontal="center" wrapText="1"/>
    </xf>
    <xf numFmtId="0" fontId="6" fillId="0" borderId="7">
      <alignment horizontal="center" wrapText="1"/>
    </xf>
    <xf numFmtId="0" fontId="16" fillId="0" borderId="0">
      <alignment horizontal="center"/>
    </xf>
    <xf numFmtId="0" fontId="16" fillId="0" borderId="16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14" fillId="0" borderId="0">
      <alignment horizontal="left"/>
    </xf>
    <xf numFmtId="49" fontId="9" fillId="0" borderId="0"/>
    <xf numFmtId="49" fontId="6" fillId="0" borderId="0">
      <alignment horizontal="left"/>
    </xf>
    <xf numFmtId="49" fontId="6" fillId="0" borderId="0">
      <alignment horizontal="center" wrapText="1"/>
    </xf>
    <xf numFmtId="0" fontId="6" fillId="0" borderId="0">
      <alignment horizontal="center"/>
    </xf>
    <xf numFmtId="0" fontId="16" fillId="0" borderId="16">
      <alignment horizontal="center"/>
    </xf>
    <xf numFmtId="0" fontId="13" fillId="0" borderId="0"/>
    <xf numFmtId="0" fontId="16" fillId="0" borderId="0">
      <alignment horizontal="center"/>
    </xf>
    <xf numFmtId="0" fontId="13" fillId="0" borderId="0"/>
    <xf numFmtId="0" fontId="16" fillId="0" borderId="0">
      <alignment horizontal="center"/>
    </xf>
    <xf numFmtId="0" fontId="6" fillId="0" borderId="0">
      <alignment horizontal="center" wrapText="1"/>
    </xf>
    <xf numFmtId="0" fontId="15" fillId="0" borderId="0"/>
    <xf numFmtId="0" fontId="13" fillId="0" borderId="7"/>
    <xf numFmtId="0" fontId="13" fillId="0" borderId="0"/>
    <xf numFmtId="0" fontId="9" fillId="0" borderId="7"/>
    <xf numFmtId="0" fontId="9" fillId="0" borderId="6">
      <alignment horizontal="left" wrapText="1"/>
    </xf>
    <xf numFmtId="0" fontId="9" fillId="0" borderId="16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7" fillId="3" borderId="0"/>
    <xf numFmtId="0" fontId="9" fillId="0" borderId="6">
      <alignment horizontal="left"/>
    </xf>
    <xf numFmtId="0" fontId="8" fillId="0" borderId="0"/>
    <xf numFmtId="0" fontId="13" fillId="0" borderId="7"/>
    <xf numFmtId="0" fontId="13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3" fillId="0" borderId="0"/>
  </cellStyleXfs>
  <cellXfs count="82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Fill="1"/>
    <xf numFmtId="0" fontId="1" fillId="0" borderId="0" xfId="0" applyFont="1" applyBorder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2" fillId="0" borderId="0" xfId="0" applyFont="1" applyFill="1"/>
    <xf numFmtId="164" fontId="2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/>
    <xf numFmtId="0" fontId="19" fillId="0" borderId="2" xfId="0" applyFont="1" applyBorder="1" applyAlignment="1">
      <alignment horizontal="center" vertical="top" wrapText="1"/>
    </xf>
    <xf numFmtId="37" fontId="18" fillId="0" borderId="1" xfId="0" applyNumberFormat="1" applyFont="1" applyFill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37" fontId="22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vertical="top" wrapText="1"/>
    </xf>
    <xf numFmtId="1" fontId="25" fillId="0" borderId="1" xfId="0" applyNumberFormat="1" applyFont="1" applyBorder="1" applyAlignment="1">
      <alignment horizontal="right" vertical="center" wrapText="1"/>
    </xf>
    <xf numFmtId="49" fontId="25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right" vertical="center" wrapText="1"/>
    </xf>
    <xf numFmtId="0" fontId="25" fillId="0" borderId="3" xfId="0" applyFont="1" applyBorder="1" applyAlignment="1">
      <alignment vertical="center" wrapText="1"/>
    </xf>
    <xf numFmtId="49" fontId="25" fillId="0" borderId="3" xfId="0" applyNumberFormat="1" applyFont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22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right" vertical="center" wrapText="1"/>
    </xf>
    <xf numFmtId="165" fontId="21" fillId="0" borderId="1" xfId="0" applyNumberFormat="1" applyFont="1" applyFill="1" applyBorder="1" applyAlignment="1" applyProtection="1">
      <alignment wrapText="1"/>
      <protection hidden="1"/>
    </xf>
    <xf numFmtId="0" fontId="22" fillId="0" borderId="1" xfId="0" applyFont="1" applyFill="1" applyBorder="1" applyAlignment="1">
      <alignment vertical="top" wrapText="1"/>
    </xf>
    <xf numFmtId="0" fontId="18" fillId="0" borderId="3" xfId="0" applyFont="1" applyFill="1" applyBorder="1" applyAlignment="1">
      <alignment horizontal="right" vertical="top" wrapText="1"/>
    </xf>
    <xf numFmtId="0" fontId="22" fillId="0" borderId="3" xfId="0" applyFont="1" applyFill="1" applyBorder="1" applyAlignment="1">
      <alignment vertical="top" wrapText="1"/>
    </xf>
    <xf numFmtId="3" fontId="22" fillId="0" borderId="1" xfId="0" applyNumberFormat="1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0" fontId="20" fillId="0" borderId="1" xfId="0" applyFont="1" applyFill="1" applyBorder="1" applyAlignment="1">
      <alignment vertical="top" wrapText="1"/>
    </xf>
    <xf numFmtId="164" fontId="22" fillId="4" borderId="1" xfId="0" applyNumberFormat="1" applyFont="1" applyFill="1" applyBorder="1" applyAlignment="1">
      <alignment horizontal="center" vertical="center" wrapText="1"/>
    </xf>
    <xf numFmtId="164" fontId="22" fillId="4" borderId="3" xfId="0" applyNumberFormat="1" applyFont="1" applyFill="1" applyBorder="1" applyAlignment="1">
      <alignment horizontal="center" vertical="center" wrapText="1"/>
    </xf>
    <xf numFmtId="165" fontId="21" fillId="0" borderId="1" xfId="0" applyNumberFormat="1" applyFont="1" applyFill="1" applyBorder="1" applyAlignment="1" applyProtection="1">
      <alignment vertical="top" wrapText="1"/>
      <protection hidden="1"/>
    </xf>
    <xf numFmtId="0" fontId="1" fillId="0" borderId="0" xfId="0" applyFont="1"/>
    <xf numFmtId="0" fontId="1" fillId="0" borderId="0" xfId="0" applyFont="1" applyBorder="1"/>
    <xf numFmtId="164" fontId="18" fillId="0" borderId="4" xfId="0" applyNumberFormat="1" applyFont="1" applyFill="1" applyBorder="1" applyAlignment="1">
      <alignment horizontal="center" vertical="center" wrapText="1"/>
    </xf>
    <xf numFmtId="164" fontId="22" fillId="0" borderId="4" xfId="0" applyNumberFormat="1" applyFont="1" applyFill="1" applyBorder="1" applyAlignment="1">
      <alignment horizontal="center" vertical="center" wrapText="1"/>
    </xf>
    <xf numFmtId="165" fontId="21" fillId="0" borderId="1" xfId="10" applyNumberFormat="1" applyFont="1" applyFill="1" applyBorder="1" applyAlignment="1" applyProtection="1">
      <alignment vertical="top" wrapText="1"/>
      <protection hidden="1"/>
    </xf>
    <xf numFmtId="165" fontId="21" fillId="0" borderId="1" xfId="11" applyNumberFormat="1" applyFont="1" applyFill="1" applyBorder="1" applyAlignment="1" applyProtection="1">
      <alignment vertical="top" wrapText="1"/>
      <protection hidden="1"/>
    </xf>
    <xf numFmtId="165" fontId="21" fillId="0" borderId="1" xfId="13" applyNumberFormat="1" applyFont="1" applyFill="1" applyBorder="1" applyAlignment="1" applyProtection="1">
      <alignment vertical="top" wrapText="1"/>
      <protection hidden="1"/>
    </xf>
    <xf numFmtId="165" fontId="21" fillId="0" borderId="1" xfId="7" applyNumberFormat="1" applyFont="1" applyFill="1" applyBorder="1" applyAlignment="1" applyProtection="1">
      <alignment vertical="top" wrapText="1"/>
      <protection hidden="1"/>
    </xf>
    <xf numFmtId="165" fontId="21" fillId="0" borderId="1" xfId="14" applyNumberFormat="1" applyFont="1" applyFill="1" applyBorder="1" applyAlignment="1" applyProtection="1">
      <alignment vertical="top" wrapText="1"/>
      <protection hidden="1"/>
    </xf>
    <xf numFmtId="165" fontId="21" fillId="0" borderId="1" xfId="5" applyNumberFormat="1" applyFont="1" applyFill="1" applyBorder="1" applyAlignment="1" applyProtection="1">
      <alignment vertical="top" wrapText="1"/>
      <protection hidden="1"/>
    </xf>
    <xf numFmtId="165" fontId="21" fillId="0" borderId="1" xfId="16" applyNumberFormat="1" applyFont="1" applyFill="1" applyBorder="1" applyAlignment="1" applyProtection="1">
      <alignment vertical="top" wrapText="1"/>
      <protection hidden="1"/>
    </xf>
    <xf numFmtId="165" fontId="21" fillId="0" borderId="1" xfId="9" applyNumberFormat="1" applyFont="1" applyFill="1" applyBorder="1" applyAlignment="1" applyProtection="1">
      <alignment vertical="top" wrapText="1"/>
      <protection hidden="1"/>
    </xf>
    <xf numFmtId="164" fontId="22" fillId="0" borderId="3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center" vertical="top" wrapText="1"/>
    </xf>
    <xf numFmtId="164" fontId="26" fillId="0" borderId="1" xfId="0" applyNumberFormat="1" applyFont="1" applyBorder="1" applyAlignment="1">
      <alignment horizontal="center" vertical="center" wrapText="1"/>
    </xf>
    <xf numFmtId="164" fontId="26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164" fontId="26" fillId="0" borderId="1" xfId="0" applyNumberFormat="1" applyFont="1" applyBorder="1" applyAlignment="1">
      <alignment horizontal="center" vertical="center" wrapText="1"/>
    </xf>
    <xf numFmtId="164" fontId="26" fillId="0" borderId="3" xfId="0" applyNumberFormat="1" applyFont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top" wrapText="1"/>
    </xf>
    <xf numFmtId="164" fontId="18" fillId="0" borderId="3" xfId="0" applyNumberFormat="1" applyFont="1" applyFill="1" applyBorder="1" applyAlignment="1">
      <alignment horizontal="right" vertical="center" wrapText="1"/>
    </xf>
    <xf numFmtId="0" fontId="25" fillId="0" borderId="1" xfId="0" applyFont="1" applyBorder="1" applyAlignment="1">
      <alignment vertical="center" wrapText="1"/>
    </xf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5" fillId="0" borderId="1" xfId="0" applyFont="1" applyBorder="1" applyAlignment="1">
      <alignment vertical="center" wrapText="1"/>
    </xf>
    <xf numFmtId="0" fontId="19" fillId="0" borderId="3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horizontal="left" vertical="top" wrapText="1"/>
    </xf>
  </cellXfs>
  <cellStyles count="173">
    <cellStyle name="br" xfId="159"/>
    <cellStyle name="br 2" xfId="169"/>
    <cellStyle name="col" xfId="158"/>
    <cellStyle name="col 2" xfId="168"/>
    <cellStyle name="st140" xfId="155"/>
    <cellStyle name="style0" xfId="160"/>
    <cellStyle name="style0 2" xfId="170"/>
    <cellStyle name="td" xfId="161"/>
    <cellStyle name="td 2" xfId="171"/>
    <cellStyle name="tr" xfId="157"/>
    <cellStyle name="tr 2" xfId="167"/>
    <cellStyle name="xl100" xfId="98"/>
    <cellStyle name="xl101" xfId="102"/>
    <cellStyle name="xl102" xfId="107"/>
    <cellStyle name="xl103" xfId="110"/>
    <cellStyle name="xl104" xfId="99"/>
    <cellStyle name="xl105" xfId="103"/>
    <cellStyle name="xl106" xfId="108"/>
    <cellStyle name="xl107" xfId="22"/>
    <cellStyle name="xl108" xfId="104"/>
    <cellStyle name="xl109" xfId="111"/>
    <cellStyle name="xl110" xfId="23"/>
    <cellStyle name="xl111" xfId="100"/>
    <cellStyle name="xl112" xfId="105"/>
    <cellStyle name="xl113" xfId="106"/>
    <cellStyle name="xl114" xfId="112"/>
    <cellStyle name="xl115" xfId="114"/>
    <cellStyle name="xl116" xfId="116"/>
    <cellStyle name="xl117" xfId="117"/>
    <cellStyle name="xl118" xfId="118"/>
    <cellStyle name="xl119" xfId="119"/>
    <cellStyle name="xl120" xfId="120"/>
    <cellStyle name="xl121" xfId="121"/>
    <cellStyle name="xl122" xfId="122"/>
    <cellStyle name="xl123" xfId="128"/>
    <cellStyle name="xl124" xfId="136"/>
    <cellStyle name="xl125" xfId="138"/>
    <cellStyle name="xl126" xfId="142"/>
    <cellStyle name="xl127" xfId="151"/>
    <cellStyle name="xl128" xfId="154"/>
    <cellStyle name="xl129" xfId="156"/>
    <cellStyle name="xl130" xfId="123"/>
    <cellStyle name="xl131" xfId="129"/>
    <cellStyle name="xl132" xfId="134"/>
    <cellStyle name="xl133" xfId="137"/>
    <cellStyle name="xl134" xfId="139"/>
    <cellStyle name="xl135" xfId="143"/>
    <cellStyle name="xl136" xfId="135"/>
    <cellStyle name="xl137" xfId="145"/>
    <cellStyle name="xl138" xfId="147"/>
    <cellStyle name="xl139" xfId="149"/>
    <cellStyle name="xl140" xfId="150"/>
    <cellStyle name="xl141" xfId="152"/>
    <cellStyle name="xl141 2" xfId="165"/>
    <cellStyle name="xl142" xfId="124"/>
    <cellStyle name="xl143" xfId="130"/>
    <cellStyle name="xl144" xfId="140"/>
    <cellStyle name="xl145" xfId="146"/>
    <cellStyle name="xl146" xfId="148"/>
    <cellStyle name="xl147" xfId="125"/>
    <cellStyle name="xl148" xfId="131"/>
    <cellStyle name="xl149" xfId="141"/>
    <cellStyle name="xl150" xfId="126"/>
    <cellStyle name="xl151" xfId="132"/>
    <cellStyle name="xl152" xfId="127"/>
    <cellStyle name="xl153" xfId="133"/>
    <cellStyle name="xl154" xfId="144"/>
    <cellStyle name="xl155" xfId="163"/>
    <cellStyle name="xl21" xfId="162"/>
    <cellStyle name="xl22" xfId="26"/>
    <cellStyle name="xl23" xfId="30"/>
    <cellStyle name="xl24" xfId="35"/>
    <cellStyle name="xl25" xfId="41"/>
    <cellStyle name="xl26" xfId="54"/>
    <cellStyle name="xl27" xfId="58"/>
    <cellStyle name="xl28" xfId="61"/>
    <cellStyle name="xl29" xfId="65"/>
    <cellStyle name="xl30" xfId="69"/>
    <cellStyle name="xl31" xfId="39"/>
    <cellStyle name="xl32" xfId="153"/>
    <cellStyle name="xl32 2" xfId="166"/>
    <cellStyle name="xl33" xfId="49"/>
    <cellStyle name="xl34" xfId="59"/>
    <cellStyle name="xl35" xfId="62"/>
    <cellStyle name="xl36" xfId="66"/>
    <cellStyle name="xl37" xfId="70"/>
    <cellStyle name="xl38" xfId="31"/>
    <cellStyle name="xl39" xfId="63"/>
    <cellStyle name="xl40" xfId="67"/>
    <cellStyle name="xl41" xfId="71"/>
    <cellStyle name="xl42" xfId="42"/>
    <cellStyle name="xl43" xfId="45"/>
    <cellStyle name="xl44" xfId="47"/>
    <cellStyle name="xl45" xfId="50"/>
    <cellStyle name="xl46" xfId="55"/>
    <cellStyle name="xl47" xfId="60"/>
    <cellStyle name="xl48" xfId="64"/>
    <cellStyle name="xl49" xfId="68"/>
    <cellStyle name="xl50" xfId="72"/>
    <cellStyle name="xl51" xfId="27"/>
    <cellStyle name="xl52" xfId="32"/>
    <cellStyle name="xl53" xfId="36"/>
    <cellStyle name="xl54" xfId="43"/>
    <cellStyle name="xl55" xfId="48"/>
    <cellStyle name="xl56" xfId="51"/>
    <cellStyle name="xl57" xfId="28"/>
    <cellStyle name="xl58" xfId="33"/>
    <cellStyle name="xl59" xfId="37"/>
    <cellStyle name="xl60" xfId="40"/>
    <cellStyle name="xl61" xfId="44"/>
    <cellStyle name="xl62" xfId="46"/>
    <cellStyle name="xl63" xfId="52"/>
    <cellStyle name="xl64" xfId="53"/>
    <cellStyle name="xl65" xfId="29"/>
    <cellStyle name="xl66" xfId="34"/>
    <cellStyle name="xl67" xfId="38"/>
    <cellStyle name="xl68" xfId="56"/>
    <cellStyle name="xl69" xfId="57"/>
    <cellStyle name="xl70" xfId="21"/>
    <cellStyle name="xl71" xfId="89"/>
    <cellStyle name="xl72" xfId="95"/>
    <cellStyle name="xl73" xfId="78"/>
    <cellStyle name="xl74" xfId="81"/>
    <cellStyle name="xl75" xfId="84"/>
    <cellStyle name="xl76" xfId="90"/>
    <cellStyle name="xl77" xfId="96"/>
    <cellStyle name="xl78" xfId="75"/>
    <cellStyle name="xl79" xfId="85"/>
    <cellStyle name="xl80" xfId="91"/>
    <cellStyle name="xl81" xfId="76"/>
    <cellStyle name="xl82" xfId="82"/>
    <cellStyle name="xl83" xfId="86"/>
    <cellStyle name="xl84" xfId="92"/>
    <cellStyle name="xl85" xfId="73"/>
    <cellStyle name="xl86" xfId="79"/>
    <cellStyle name="xl87" xfId="83"/>
    <cellStyle name="xl88" xfId="87"/>
    <cellStyle name="xl89" xfId="93"/>
    <cellStyle name="xl90" xfId="74"/>
    <cellStyle name="xl91" xfId="77"/>
    <cellStyle name="xl92" xfId="80"/>
    <cellStyle name="xl93" xfId="88"/>
    <cellStyle name="xl94" xfId="94"/>
    <cellStyle name="xl95" xfId="97"/>
    <cellStyle name="xl96" xfId="101"/>
    <cellStyle name="xl97" xfId="109"/>
    <cellStyle name="xl98" xfId="113"/>
    <cellStyle name="xl99" xfId="115"/>
    <cellStyle name="Обычный" xfId="0" builtinId="0"/>
    <cellStyle name="Обычный 2" xfId="1"/>
    <cellStyle name="Обычный 2 10" xfId="10"/>
    <cellStyle name="Обычный 2 10 2" xfId="20"/>
    <cellStyle name="Обычный 2 11" xfId="11"/>
    <cellStyle name="Обычный 2 11 2" xfId="172"/>
    <cellStyle name="Обычный 2 12" xfId="24"/>
    <cellStyle name="Обычный 2 2" xfId="2"/>
    <cellStyle name="Обычный 2 2 2" xfId="12"/>
    <cellStyle name="Обычный 2 3" xfId="3"/>
    <cellStyle name="Обычный 2 3 2" xfId="13"/>
    <cellStyle name="Обычный 2 4" xfId="4"/>
    <cellStyle name="Обычный 2 4 2" xfId="14"/>
    <cellStyle name="Обычный 2 4 3" xfId="164"/>
    <cellStyle name="Обычный 2 5" xfId="5"/>
    <cellStyle name="Обычный 2 5 2" xfId="15"/>
    <cellStyle name="Обычный 2 6" xfId="6"/>
    <cellStyle name="Обычный 2 6 2" xfId="16"/>
    <cellStyle name="Обычный 2 7" xfId="7"/>
    <cellStyle name="Обычный 2 7 2" xfId="17"/>
    <cellStyle name="Обычный 2 8" xfId="8"/>
    <cellStyle name="Обычный 2 8 2" xfId="18"/>
    <cellStyle name="Обычный 2 9" xfId="9"/>
    <cellStyle name="Обычный 2 9 2" xfId="19"/>
    <cellStyle name="Обычный 3" xfId="25"/>
  </cellStyles>
  <dxfs count="1">
    <dxf>
      <fill>
        <patternFill patternType="none">
          <fgColor rgb="FF000000"/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9"/>
  <sheetViews>
    <sheetView topLeftCell="A51" zoomScale="90" zoomScaleNormal="90" workbookViewId="0">
      <selection activeCell="E64" sqref="E64"/>
    </sheetView>
  </sheetViews>
  <sheetFormatPr defaultRowHeight="15.75"/>
  <cols>
    <col min="1" max="1" width="34.7109375" style="2" customWidth="1"/>
    <col min="2" max="2" width="22.28515625" style="2" customWidth="1"/>
    <col min="3" max="3" width="13" style="2" customWidth="1"/>
    <col min="4" max="4" width="16.85546875" style="2" customWidth="1"/>
    <col min="5" max="5" width="12.42578125" style="2" customWidth="1"/>
    <col min="6" max="6" width="13.140625" style="2" customWidth="1"/>
    <col min="7" max="7" width="13.28515625" style="2" customWidth="1"/>
    <col min="8" max="8" width="19.140625" style="2" customWidth="1"/>
    <col min="9" max="16384" width="9.140625" style="2"/>
  </cols>
  <sheetData>
    <row r="1" spans="1:8">
      <c r="A1" s="16"/>
      <c r="B1" s="16"/>
      <c r="C1" s="16"/>
      <c r="D1" s="16"/>
      <c r="E1" s="16"/>
      <c r="F1" s="16"/>
      <c r="G1" s="16"/>
    </row>
    <row r="2" spans="1:8" ht="64.5" customHeight="1">
      <c r="A2" s="76" t="s">
        <v>120</v>
      </c>
      <c r="B2" s="77"/>
      <c r="C2" s="77"/>
      <c r="D2" s="77"/>
      <c r="E2" s="77"/>
      <c r="F2" s="77"/>
      <c r="G2" s="77"/>
    </row>
    <row r="3" spans="1:8">
      <c r="A3" s="10"/>
      <c r="B3" s="10"/>
      <c r="C3" s="10"/>
      <c r="D3" s="10"/>
      <c r="E3" s="10"/>
      <c r="F3" s="10"/>
      <c r="G3" s="11" t="s">
        <v>35</v>
      </c>
    </row>
    <row r="4" spans="1:8" ht="75.75" customHeight="1">
      <c r="A4" s="17" t="s">
        <v>0</v>
      </c>
      <c r="B4" s="17" t="s">
        <v>1</v>
      </c>
      <c r="C4" s="12" t="s">
        <v>121</v>
      </c>
      <c r="D4" s="12" t="s">
        <v>122</v>
      </c>
      <c r="E4" s="12" t="s">
        <v>123</v>
      </c>
      <c r="F4" s="12" t="s">
        <v>108</v>
      </c>
      <c r="G4" s="12" t="s">
        <v>109</v>
      </c>
    </row>
    <row r="5" spans="1:8" ht="18" customHeight="1">
      <c r="A5" s="81" t="s">
        <v>2</v>
      </c>
      <c r="B5" s="18"/>
      <c r="C5" s="15">
        <f>C7+C25+C35</f>
        <v>11185.2</v>
      </c>
      <c r="D5" s="15">
        <f>D7+D25+D35</f>
        <v>42605.3</v>
      </c>
      <c r="E5" s="15">
        <f>E7+E25+E35</f>
        <v>13171.800000000001</v>
      </c>
      <c r="F5" s="45">
        <f>E5/D5*100</f>
        <v>30.915871968980387</v>
      </c>
      <c r="G5" s="15">
        <f t="shared" ref="G5:G52" si="0">E5/C5*100</f>
        <v>117.76096985302007</v>
      </c>
      <c r="H5" s="7"/>
    </row>
    <row r="6" spans="1:8" ht="15" customHeight="1">
      <c r="A6" s="19" t="s">
        <v>3</v>
      </c>
      <c r="B6" s="20"/>
      <c r="C6" s="13"/>
      <c r="D6" s="13"/>
      <c r="E6" s="13"/>
      <c r="F6" s="45"/>
      <c r="G6" s="15"/>
      <c r="H6" s="7"/>
    </row>
    <row r="7" spans="1:8" ht="18.75" customHeight="1">
      <c r="A7" s="21" t="s">
        <v>37</v>
      </c>
      <c r="B7" s="22">
        <v>1E+16</v>
      </c>
      <c r="C7" s="61">
        <f>C8+C10+C11+C13+C16+C22</f>
        <v>8580.4000000000015</v>
      </c>
      <c r="D7" s="61">
        <f>D8+D10+D11+D13+D16+D22</f>
        <v>24639.599999999999</v>
      </c>
      <c r="E7" s="61">
        <f t="shared" ref="E7" si="1">E8+E10+E11+E13+E16+E22</f>
        <v>9219.7000000000007</v>
      </c>
      <c r="F7" s="46">
        <f t="shared" ref="F7:F56" si="2">E7/D7*100</f>
        <v>37.418221075017456</v>
      </c>
      <c r="G7" s="58">
        <f t="shared" si="0"/>
        <v>107.45070159899304</v>
      </c>
      <c r="H7" s="7"/>
    </row>
    <row r="8" spans="1:8" ht="16.5" customHeight="1">
      <c r="A8" s="21" t="s">
        <v>38</v>
      </c>
      <c r="B8" s="22">
        <v>1.01E+16</v>
      </c>
      <c r="C8" s="57">
        <v>5235.8</v>
      </c>
      <c r="D8" s="68">
        <v>12266.7</v>
      </c>
      <c r="E8" s="68">
        <v>5072.5</v>
      </c>
      <c r="F8" s="46">
        <f t="shared" si="2"/>
        <v>41.351789804919001</v>
      </c>
      <c r="G8" s="58">
        <f t="shared" si="0"/>
        <v>96.881087894877567</v>
      </c>
      <c r="H8" s="7"/>
    </row>
    <row r="9" spans="1:8" ht="17.25" customHeight="1">
      <c r="A9" s="21" t="s">
        <v>39</v>
      </c>
      <c r="B9" s="23" t="s">
        <v>40</v>
      </c>
      <c r="C9" s="57">
        <v>5235.8</v>
      </c>
      <c r="D9" s="68">
        <v>12266.7</v>
      </c>
      <c r="E9" s="68">
        <v>5072.5</v>
      </c>
      <c r="F9" s="46">
        <f t="shared" si="2"/>
        <v>41.351789804919001</v>
      </c>
      <c r="G9" s="58">
        <f t="shared" si="0"/>
        <v>96.881087894877567</v>
      </c>
      <c r="H9" s="7"/>
    </row>
    <row r="10" spans="1:8" ht="39" customHeight="1">
      <c r="A10" s="24" t="s">
        <v>107</v>
      </c>
      <c r="B10" s="23" t="s">
        <v>41</v>
      </c>
      <c r="C10" s="57">
        <v>1410.4</v>
      </c>
      <c r="D10" s="68">
        <v>3040.4</v>
      </c>
      <c r="E10" s="68">
        <v>1503</v>
      </c>
      <c r="F10" s="46">
        <f t="shared" si="2"/>
        <v>49.434284962504933</v>
      </c>
      <c r="G10" s="58">
        <f t="shared" si="0"/>
        <v>106.56551332955189</v>
      </c>
      <c r="H10" s="7"/>
    </row>
    <row r="11" spans="1:8" ht="18.75" customHeight="1">
      <c r="A11" s="21" t="s">
        <v>42</v>
      </c>
      <c r="B11" s="22">
        <v>1.05E+16</v>
      </c>
      <c r="C11" s="57">
        <v>483.6</v>
      </c>
      <c r="D11" s="68">
        <v>980</v>
      </c>
      <c r="E11" s="68">
        <v>840.3</v>
      </c>
      <c r="F11" s="46">
        <f t="shared" si="2"/>
        <v>85.74489795918366</v>
      </c>
      <c r="G11" s="58">
        <f t="shared" si="0"/>
        <v>173.75930521091809</v>
      </c>
      <c r="H11" s="7"/>
    </row>
    <row r="12" spans="1:8" ht="19.5" customHeight="1">
      <c r="A12" s="21" t="s">
        <v>43</v>
      </c>
      <c r="B12" s="22">
        <v>1.05030000100001E+16</v>
      </c>
      <c r="C12" s="57">
        <v>483.6</v>
      </c>
      <c r="D12" s="68">
        <v>980</v>
      </c>
      <c r="E12" s="68">
        <v>840.3</v>
      </c>
      <c r="F12" s="46">
        <f t="shared" si="2"/>
        <v>85.74489795918366</v>
      </c>
      <c r="G12" s="58">
        <f t="shared" si="0"/>
        <v>173.75930521091809</v>
      </c>
      <c r="H12" s="7"/>
    </row>
    <row r="13" spans="1:8" ht="18" customHeight="1">
      <c r="A13" s="25" t="s">
        <v>44</v>
      </c>
      <c r="B13" s="22">
        <v>1.06E+16</v>
      </c>
      <c r="C13" s="57">
        <v>1256.7</v>
      </c>
      <c r="D13" s="68">
        <v>5311</v>
      </c>
      <c r="E13" s="68">
        <v>1566.3</v>
      </c>
      <c r="F13" s="46">
        <f t="shared" si="2"/>
        <v>29.491621163622668</v>
      </c>
      <c r="G13" s="58">
        <f t="shared" si="0"/>
        <v>124.63595130102649</v>
      </c>
      <c r="H13" s="7"/>
    </row>
    <row r="14" spans="1:8" ht="18.75" customHeight="1">
      <c r="A14" s="25" t="s">
        <v>45</v>
      </c>
      <c r="B14" s="23" t="s">
        <v>84</v>
      </c>
      <c r="C14" s="57">
        <v>211.8</v>
      </c>
      <c r="D14" s="68">
        <v>2290</v>
      </c>
      <c r="E14" s="68">
        <v>618</v>
      </c>
      <c r="F14" s="46">
        <f t="shared" si="2"/>
        <v>26.986899563318779</v>
      </c>
      <c r="G14" s="58" t="s">
        <v>132</v>
      </c>
      <c r="H14" s="7"/>
    </row>
    <row r="15" spans="1:8" ht="17.25" customHeight="1">
      <c r="A15" s="25" t="s">
        <v>46</v>
      </c>
      <c r="B15" s="23" t="s">
        <v>47</v>
      </c>
      <c r="C15" s="57">
        <v>1044.9000000000001</v>
      </c>
      <c r="D15" s="68">
        <v>3021</v>
      </c>
      <c r="E15" s="68">
        <v>948.3</v>
      </c>
      <c r="F15" s="46">
        <f t="shared" si="2"/>
        <v>31.390268123138032</v>
      </c>
      <c r="G15" s="58">
        <f t="shared" si="0"/>
        <v>90.755096181452757</v>
      </c>
      <c r="H15" s="7"/>
    </row>
    <row r="16" spans="1:8" ht="46.5" customHeight="1">
      <c r="A16" s="78" t="s">
        <v>48</v>
      </c>
      <c r="B16" s="23" t="s">
        <v>49</v>
      </c>
      <c r="C16" s="57">
        <v>181.8</v>
      </c>
      <c r="D16" s="68">
        <v>1435</v>
      </c>
      <c r="E16" s="68">
        <v>98</v>
      </c>
      <c r="F16" s="46">
        <f t="shared" si="2"/>
        <v>6.8292682926829276</v>
      </c>
      <c r="G16" s="58">
        <f t="shared" si="0"/>
        <v>53.905390539053897</v>
      </c>
      <c r="H16" s="7"/>
    </row>
    <row r="17" spans="1:8" ht="24" hidden="1" customHeight="1">
      <c r="A17" s="78"/>
      <c r="B17" s="26"/>
      <c r="C17" s="57">
        <v>170.1</v>
      </c>
      <c r="D17" s="68"/>
      <c r="E17" s="68"/>
      <c r="F17" s="46" t="e">
        <f t="shared" si="2"/>
        <v>#DIV/0!</v>
      </c>
      <c r="G17" s="58">
        <f t="shared" si="0"/>
        <v>0</v>
      </c>
      <c r="H17" s="7"/>
    </row>
    <row r="18" spans="1:8" ht="80.25" customHeight="1">
      <c r="A18" s="25" t="s">
        <v>50</v>
      </c>
      <c r="B18" s="23" t="s">
        <v>85</v>
      </c>
      <c r="C18" s="58">
        <v>170.1</v>
      </c>
      <c r="D18" s="68">
        <v>1370</v>
      </c>
      <c r="E18" s="68">
        <v>77.3</v>
      </c>
      <c r="F18" s="46">
        <f t="shared" si="2"/>
        <v>5.6423357664233569</v>
      </c>
      <c r="G18" s="58">
        <f t="shared" si="0"/>
        <v>45.443856554967667</v>
      </c>
      <c r="H18" s="7"/>
    </row>
    <row r="19" spans="1:8" ht="110.25" customHeight="1">
      <c r="A19" s="25" t="s">
        <v>51</v>
      </c>
      <c r="B19" s="23" t="s">
        <v>86</v>
      </c>
      <c r="C19" s="56">
        <v>0</v>
      </c>
      <c r="D19" s="58">
        <v>50</v>
      </c>
      <c r="E19" s="58">
        <v>0</v>
      </c>
      <c r="F19" s="46">
        <f t="shared" si="2"/>
        <v>0</v>
      </c>
      <c r="G19" s="58">
        <v>0</v>
      </c>
      <c r="H19" s="7"/>
    </row>
    <row r="20" spans="1:8" ht="52.5" hidden="1" customHeight="1">
      <c r="A20" s="25" t="s">
        <v>52</v>
      </c>
      <c r="B20" s="23" t="s">
        <v>72</v>
      </c>
      <c r="C20" s="56">
        <v>423.3</v>
      </c>
      <c r="D20" s="40">
        <v>749.5</v>
      </c>
      <c r="E20" s="40">
        <v>423.3</v>
      </c>
      <c r="F20" s="46">
        <f t="shared" si="2"/>
        <v>56.477651767845231</v>
      </c>
      <c r="G20" s="58">
        <f t="shared" si="0"/>
        <v>100</v>
      </c>
      <c r="H20" s="7"/>
    </row>
    <row r="21" spans="1:8" ht="59.25" customHeight="1">
      <c r="A21" s="25" t="s">
        <v>52</v>
      </c>
      <c r="B21" s="23" t="s">
        <v>87</v>
      </c>
      <c r="C21" s="56">
        <v>11.7</v>
      </c>
      <c r="D21" s="65">
        <v>15</v>
      </c>
      <c r="E21" s="65">
        <v>20.7</v>
      </c>
      <c r="F21" s="46">
        <f t="shared" si="2"/>
        <v>138</v>
      </c>
      <c r="G21" s="58">
        <f t="shared" si="0"/>
        <v>176.92307692307693</v>
      </c>
      <c r="H21" s="7"/>
    </row>
    <row r="22" spans="1:8" ht="28.5" customHeight="1">
      <c r="A22" s="25" t="s">
        <v>53</v>
      </c>
      <c r="B22" s="23" t="s">
        <v>54</v>
      </c>
      <c r="C22" s="56">
        <v>12.1</v>
      </c>
      <c r="D22" s="65">
        <v>1606.5</v>
      </c>
      <c r="E22" s="65">
        <v>139.6</v>
      </c>
      <c r="F22" s="46">
        <f t="shared" si="2"/>
        <v>8.6896981014628079</v>
      </c>
      <c r="G22" s="58" t="s">
        <v>133</v>
      </c>
      <c r="H22" s="7"/>
    </row>
    <row r="23" spans="1:8" ht="72" customHeight="1">
      <c r="A23" s="25" t="s">
        <v>55</v>
      </c>
      <c r="B23" s="23" t="s">
        <v>56</v>
      </c>
      <c r="C23" s="56">
        <v>12.1</v>
      </c>
      <c r="D23" s="65">
        <v>1606.5</v>
      </c>
      <c r="E23" s="65">
        <v>139.6</v>
      </c>
      <c r="F23" s="46">
        <f t="shared" si="2"/>
        <v>8.6896981014628079</v>
      </c>
      <c r="G23" s="58" t="s">
        <v>133</v>
      </c>
      <c r="H23" s="7"/>
    </row>
    <row r="24" spans="1:8" ht="18.75" hidden="1" customHeight="1">
      <c r="A24" s="25" t="s">
        <v>57</v>
      </c>
      <c r="B24" s="23" t="s">
        <v>58</v>
      </c>
      <c r="C24" s="40"/>
      <c r="D24" s="40"/>
      <c r="E24" s="40"/>
      <c r="F24" s="46" t="e">
        <f t="shared" si="2"/>
        <v>#DIV/0!</v>
      </c>
      <c r="G24" s="58" t="e">
        <f t="shared" si="0"/>
        <v>#DIV/0!</v>
      </c>
      <c r="H24" s="7"/>
    </row>
    <row r="25" spans="1:8" ht="40.5" customHeight="1">
      <c r="A25" s="25" t="s">
        <v>59</v>
      </c>
      <c r="B25" s="23" t="s">
        <v>67</v>
      </c>
      <c r="C25" s="58">
        <f>C26+C28+C32+C33</f>
        <v>2604.7999999999997</v>
      </c>
      <c r="D25" s="58">
        <f t="shared" ref="D25:E25" si="3">D26+D28+D32+D33</f>
        <v>17965.700000000004</v>
      </c>
      <c r="E25" s="58">
        <f t="shared" si="3"/>
        <v>3952.1000000000004</v>
      </c>
      <c r="F25" s="46">
        <f t="shared" si="2"/>
        <v>21.998029578585857</v>
      </c>
      <c r="G25" s="58">
        <f t="shared" si="0"/>
        <v>151.72374078624082</v>
      </c>
      <c r="H25" s="7"/>
    </row>
    <row r="26" spans="1:8" ht="45.75" customHeight="1">
      <c r="A26" s="72" t="s">
        <v>136</v>
      </c>
      <c r="B26" s="23" t="s">
        <v>68</v>
      </c>
      <c r="C26" s="58">
        <v>255.7</v>
      </c>
      <c r="D26" s="66">
        <v>532.20000000000005</v>
      </c>
      <c r="E26" s="66">
        <v>265.8</v>
      </c>
      <c r="F26" s="46">
        <f t="shared" si="2"/>
        <v>49.943630214205179</v>
      </c>
      <c r="G26" s="58">
        <f t="shared" si="0"/>
        <v>103.9499413375049</v>
      </c>
      <c r="H26" s="7"/>
    </row>
    <row r="27" spans="1:8" ht="45.75" customHeight="1">
      <c r="A27" s="25" t="s">
        <v>60</v>
      </c>
      <c r="B27" s="23" t="s">
        <v>88</v>
      </c>
      <c r="C27" s="58">
        <v>255.7</v>
      </c>
      <c r="D27" s="66">
        <v>532.20000000000005</v>
      </c>
      <c r="E27" s="66">
        <v>265.8</v>
      </c>
      <c r="F27" s="46">
        <f t="shared" si="2"/>
        <v>49.943630214205179</v>
      </c>
      <c r="G27" s="58">
        <f t="shared" si="0"/>
        <v>103.9499413375049</v>
      </c>
      <c r="H27" s="7"/>
    </row>
    <row r="28" spans="1:8" ht="47.25" customHeight="1">
      <c r="A28" s="25" t="s">
        <v>69</v>
      </c>
      <c r="B28" s="23" t="s">
        <v>70</v>
      </c>
      <c r="C28" s="58">
        <v>927.9</v>
      </c>
      <c r="D28" s="66">
        <v>10000</v>
      </c>
      <c r="E28" s="58">
        <v>0</v>
      </c>
      <c r="F28" s="46">
        <f t="shared" si="2"/>
        <v>0</v>
      </c>
      <c r="G28" s="58">
        <f t="shared" si="0"/>
        <v>0</v>
      </c>
      <c r="H28" s="7"/>
    </row>
    <row r="29" spans="1:8" ht="75" hidden="1" customHeight="1">
      <c r="A29" s="25" t="s">
        <v>73</v>
      </c>
      <c r="B29" s="23" t="s">
        <v>83</v>
      </c>
      <c r="C29" s="58"/>
      <c r="D29" s="40"/>
      <c r="E29" s="40"/>
      <c r="F29" s="46" t="e">
        <f t="shared" si="2"/>
        <v>#DIV/0!</v>
      </c>
      <c r="G29" s="58" t="e">
        <f t="shared" si="0"/>
        <v>#DIV/0!</v>
      </c>
      <c r="H29" s="7"/>
    </row>
    <row r="30" spans="1:8" ht="17.25" hidden="1" customHeight="1">
      <c r="A30" s="25" t="s">
        <v>89</v>
      </c>
      <c r="B30" s="23" t="s">
        <v>90</v>
      </c>
      <c r="C30" s="58"/>
      <c r="D30" s="40"/>
      <c r="E30" s="40"/>
      <c r="F30" s="46" t="e">
        <f t="shared" si="2"/>
        <v>#DIV/0!</v>
      </c>
      <c r="G30" s="58" t="e">
        <f t="shared" si="0"/>
        <v>#DIV/0!</v>
      </c>
      <c r="H30" s="7"/>
    </row>
    <row r="31" spans="1:8" ht="22.5" hidden="1" customHeight="1">
      <c r="A31" s="25" t="s">
        <v>91</v>
      </c>
      <c r="B31" s="23" t="s">
        <v>92</v>
      </c>
      <c r="C31" s="58"/>
      <c r="D31" s="40"/>
      <c r="E31" s="40"/>
      <c r="F31" s="46" t="e">
        <f t="shared" si="2"/>
        <v>#DIV/0!</v>
      </c>
      <c r="G31" s="58" t="e">
        <f t="shared" si="0"/>
        <v>#DIV/0!</v>
      </c>
      <c r="H31" s="7"/>
    </row>
    <row r="32" spans="1:8" ht="22.5" customHeight="1">
      <c r="A32" s="25" t="s">
        <v>61</v>
      </c>
      <c r="B32" s="23" t="s">
        <v>71</v>
      </c>
      <c r="C32" s="58">
        <v>1418.8</v>
      </c>
      <c r="D32" s="68">
        <v>7430.6</v>
      </c>
      <c r="E32" s="68">
        <v>3683.4</v>
      </c>
      <c r="F32" s="46">
        <f t="shared" si="2"/>
        <v>49.570694156595692</v>
      </c>
      <c r="G32" s="58" t="s">
        <v>134</v>
      </c>
      <c r="H32" s="7"/>
    </row>
    <row r="33" spans="1:8" ht="30" customHeight="1">
      <c r="A33" s="27" t="s">
        <v>93</v>
      </c>
      <c r="B33" s="28" t="s">
        <v>94</v>
      </c>
      <c r="C33" s="55">
        <v>2.4</v>
      </c>
      <c r="D33" s="69">
        <v>2.9</v>
      </c>
      <c r="E33" s="69">
        <v>2.9</v>
      </c>
      <c r="F33" s="46">
        <f t="shared" si="2"/>
        <v>100</v>
      </c>
      <c r="G33" s="58">
        <f t="shared" si="0"/>
        <v>120.83333333333333</v>
      </c>
      <c r="H33" s="7"/>
    </row>
    <row r="34" spans="1:8" ht="22.5" hidden="1" customHeight="1">
      <c r="A34" s="27" t="s">
        <v>75</v>
      </c>
      <c r="B34" s="28" t="s">
        <v>76</v>
      </c>
      <c r="C34" s="41"/>
      <c r="D34" s="41"/>
      <c r="E34" s="41"/>
      <c r="F34" s="45" t="e">
        <f t="shared" si="2"/>
        <v>#DIV/0!</v>
      </c>
      <c r="G34" s="15" t="e">
        <f t="shared" si="0"/>
        <v>#DIV/0!</v>
      </c>
      <c r="H34" s="7"/>
    </row>
    <row r="35" spans="1:8" ht="22.5" hidden="1" customHeight="1">
      <c r="A35" s="27" t="s">
        <v>95</v>
      </c>
      <c r="B35" s="28" t="s">
        <v>96</v>
      </c>
      <c r="C35" s="41"/>
      <c r="D35" s="41"/>
      <c r="E35" s="41"/>
      <c r="F35" s="45" t="e">
        <f t="shared" si="2"/>
        <v>#DIV/0!</v>
      </c>
      <c r="G35" s="15" t="e">
        <f t="shared" si="0"/>
        <v>#DIV/0!</v>
      </c>
      <c r="H35" s="7"/>
    </row>
    <row r="36" spans="1:8" ht="22.5" hidden="1" customHeight="1">
      <c r="A36" s="27"/>
      <c r="B36" s="28"/>
      <c r="C36" s="41"/>
      <c r="D36" s="41"/>
      <c r="E36" s="41"/>
      <c r="F36" s="45" t="e">
        <f t="shared" si="2"/>
        <v>#DIV/0!</v>
      </c>
      <c r="G36" s="15" t="e">
        <f t="shared" si="0"/>
        <v>#DIV/0!</v>
      </c>
      <c r="H36" s="7"/>
    </row>
    <row r="37" spans="1:8" ht="22.5" hidden="1" customHeight="1">
      <c r="A37" s="27"/>
      <c r="B37" s="28"/>
      <c r="C37" s="41"/>
      <c r="D37" s="41"/>
      <c r="E37" s="41"/>
      <c r="F37" s="45" t="e">
        <f t="shared" si="2"/>
        <v>#DIV/0!</v>
      </c>
      <c r="G37" s="15" t="e">
        <f t="shared" si="0"/>
        <v>#DIV/0!</v>
      </c>
      <c r="H37" s="7"/>
    </row>
    <row r="38" spans="1:8" ht="22.5" hidden="1" customHeight="1">
      <c r="A38" s="27"/>
      <c r="B38" s="28"/>
      <c r="C38" s="41"/>
      <c r="D38" s="41"/>
      <c r="E38" s="41"/>
      <c r="F38" s="45" t="e">
        <f t="shared" si="2"/>
        <v>#DIV/0!</v>
      </c>
      <c r="G38" s="15" t="e">
        <f t="shared" si="0"/>
        <v>#DIV/0!</v>
      </c>
      <c r="H38" s="7"/>
    </row>
    <row r="39" spans="1:8" ht="24" customHeight="1">
      <c r="A39" s="80" t="s">
        <v>4</v>
      </c>
      <c r="B39" s="29"/>
      <c r="C39" s="63">
        <f>C41+C45+C48+C51+C53+C55</f>
        <v>14221</v>
      </c>
      <c r="D39" s="63">
        <f>D41+D45+D48+D51+D53+D55</f>
        <v>42334.999999999993</v>
      </c>
      <c r="E39" s="63">
        <f>E41+E45+E48+E51+E53+E55</f>
        <v>14601.000000000002</v>
      </c>
      <c r="F39" s="45">
        <f t="shared" si="2"/>
        <v>34.489193338844935</v>
      </c>
      <c r="G39" s="15">
        <f t="shared" si="0"/>
        <v>102.67210463399199</v>
      </c>
      <c r="H39" s="7"/>
    </row>
    <row r="40" spans="1:8" ht="20.25" customHeight="1">
      <c r="A40" s="30" t="s">
        <v>3</v>
      </c>
      <c r="B40" s="31"/>
      <c r="C40" s="63"/>
      <c r="D40" s="63"/>
      <c r="E40" s="63"/>
      <c r="F40" s="45"/>
      <c r="G40" s="15"/>
      <c r="H40" s="7"/>
    </row>
    <row r="41" spans="1:8" ht="21.75" customHeight="1">
      <c r="A41" s="30" t="s">
        <v>5</v>
      </c>
      <c r="B41" s="32" t="s">
        <v>6</v>
      </c>
      <c r="C41" s="59">
        <f>C43+C44+C42</f>
        <v>3067.8</v>
      </c>
      <c r="D41" s="59">
        <f>D43+D44+D42</f>
        <v>6881.1</v>
      </c>
      <c r="E41" s="59">
        <f>E43+E44+E42</f>
        <v>3159.6</v>
      </c>
      <c r="F41" s="46">
        <f t="shared" si="2"/>
        <v>45.917077211492348</v>
      </c>
      <c r="G41" s="58">
        <f t="shared" si="0"/>
        <v>102.99237238411891</v>
      </c>
      <c r="H41" s="7"/>
    </row>
    <row r="42" spans="1:8" s="67" customFormat="1" ht="26.25" customHeight="1">
      <c r="A42" s="30" t="s">
        <v>130</v>
      </c>
      <c r="B42" s="32" t="s">
        <v>131</v>
      </c>
      <c r="C42" s="59">
        <v>0</v>
      </c>
      <c r="D42" s="59">
        <v>472.6</v>
      </c>
      <c r="E42" s="59">
        <v>0</v>
      </c>
      <c r="F42" s="46">
        <f t="shared" si="2"/>
        <v>0</v>
      </c>
      <c r="G42" s="58">
        <v>0</v>
      </c>
      <c r="H42" s="7"/>
    </row>
    <row r="43" spans="1:8" ht="15.75" customHeight="1">
      <c r="A43" s="30" t="s">
        <v>64</v>
      </c>
      <c r="B43" s="32" t="s">
        <v>65</v>
      </c>
      <c r="C43" s="59">
        <v>0</v>
      </c>
      <c r="D43" s="59">
        <v>10</v>
      </c>
      <c r="E43" s="59">
        <v>0</v>
      </c>
      <c r="F43" s="46">
        <f t="shared" si="2"/>
        <v>0</v>
      </c>
      <c r="G43" s="58">
        <v>0</v>
      </c>
      <c r="H43" s="7"/>
    </row>
    <row r="44" spans="1:8" ht="18" customHeight="1">
      <c r="A44" s="30" t="s">
        <v>7</v>
      </c>
      <c r="B44" s="32" t="s">
        <v>8</v>
      </c>
      <c r="C44" s="59">
        <v>3067.8</v>
      </c>
      <c r="D44" s="59">
        <v>6398.5</v>
      </c>
      <c r="E44" s="59">
        <v>3159.6</v>
      </c>
      <c r="F44" s="46">
        <f t="shared" si="2"/>
        <v>49.380323513323432</v>
      </c>
      <c r="G44" s="58">
        <f t="shared" si="0"/>
        <v>102.99237238411891</v>
      </c>
      <c r="H44" s="7"/>
    </row>
    <row r="45" spans="1:8" ht="16.5" customHeight="1">
      <c r="A45" s="30" t="s">
        <v>9</v>
      </c>
      <c r="B45" s="32" t="s">
        <v>10</v>
      </c>
      <c r="C45" s="59">
        <f t="shared" ref="C45" si="4">C46+C47</f>
        <v>1277</v>
      </c>
      <c r="D45" s="59">
        <f t="shared" ref="D45:E45" si="5">D46+D47</f>
        <v>4171.2</v>
      </c>
      <c r="E45" s="59">
        <f t="shared" si="5"/>
        <v>1562</v>
      </c>
      <c r="F45" s="46">
        <f t="shared" si="2"/>
        <v>37.447257383966246</v>
      </c>
      <c r="G45" s="58">
        <f t="shared" si="0"/>
        <v>122.31793265465936</v>
      </c>
      <c r="H45" s="7"/>
    </row>
    <row r="46" spans="1:8" ht="17.25" customHeight="1">
      <c r="A46" s="30" t="s">
        <v>11</v>
      </c>
      <c r="B46" s="32" t="s">
        <v>12</v>
      </c>
      <c r="C46" s="59">
        <v>1277</v>
      </c>
      <c r="D46" s="59">
        <v>3046.1</v>
      </c>
      <c r="E46" s="59">
        <v>1232</v>
      </c>
      <c r="F46" s="46">
        <f t="shared" si="2"/>
        <v>40.445159384130527</v>
      </c>
      <c r="G46" s="58">
        <f t="shared" si="0"/>
        <v>96.476115896632734</v>
      </c>
      <c r="H46" s="7"/>
    </row>
    <row r="47" spans="1:8" ht="27.75" customHeight="1">
      <c r="A47" s="30" t="s">
        <v>13</v>
      </c>
      <c r="B47" s="32" t="s">
        <v>14</v>
      </c>
      <c r="C47" s="59">
        <v>0</v>
      </c>
      <c r="D47" s="59">
        <v>1125.0999999999999</v>
      </c>
      <c r="E47" s="59">
        <v>330</v>
      </c>
      <c r="F47" s="46">
        <f t="shared" si="2"/>
        <v>29.330726157674874</v>
      </c>
      <c r="G47" s="58">
        <v>0</v>
      </c>
      <c r="H47" s="7"/>
    </row>
    <row r="48" spans="1:8" ht="17.25" customHeight="1">
      <c r="A48" s="30" t="s">
        <v>15</v>
      </c>
      <c r="B48" s="32" t="s">
        <v>16</v>
      </c>
      <c r="C48" s="59">
        <f>C49+C50</f>
        <v>3421</v>
      </c>
      <c r="D48" s="59">
        <f>D49+D50</f>
        <v>13817.9</v>
      </c>
      <c r="E48" s="59">
        <f t="shared" ref="E48" si="6">E49+E50</f>
        <v>2286.1999999999998</v>
      </c>
      <c r="F48" s="46">
        <f t="shared" si="2"/>
        <v>16.545205856172064</v>
      </c>
      <c r="G48" s="58">
        <f t="shared" si="0"/>
        <v>66.828412744811445</v>
      </c>
      <c r="H48" s="7"/>
    </row>
    <row r="49" spans="1:15" ht="16.5" customHeight="1">
      <c r="A49" s="30" t="s">
        <v>17</v>
      </c>
      <c r="B49" s="32" t="s">
        <v>18</v>
      </c>
      <c r="C49" s="59">
        <v>9.3000000000000007</v>
      </c>
      <c r="D49" s="59">
        <v>21</v>
      </c>
      <c r="E49" s="59">
        <v>10.7</v>
      </c>
      <c r="F49" s="46">
        <f t="shared" si="2"/>
        <v>50.952380952380949</v>
      </c>
      <c r="G49" s="58">
        <f t="shared" si="0"/>
        <v>115.05376344086019</v>
      </c>
      <c r="H49" s="7"/>
    </row>
    <row r="50" spans="1:15" ht="15.75" customHeight="1">
      <c r="A50" s="30" t="s">
        <v>19</v>
      </c>
      <c r="B50" s="32" t="s">
        <v>20</v>
      </c>
      <c r="C50" s="59">
        <v>3411.7</v>
      </c>
      <c r="D50" s="59">
        <v>13796.9</v>
      </c>
      <c r="E50" s="59">
        <v>2275.5</v>
      </c>
      <c r="F50" s="46">
        <f t="shared" si="2"/>
        <v>16.49283534707072</v>
      </c>
      <c r="G50" s="58">
        <f t="shared" si="0"/>
        <v>66.696954597414788</v>
      </c>
      <c r="H50" s="7"/>
    </row>
    <row r="51" spans="1:15" ht="15" customHeight="1">
      <c r="A51" s="30" t="s">
        <v>81</v>
      </c>
      <c r="B51" s="32" t="s">
        <v>21</v>
      </c>
      <c r="C51" s="59">
        <f t="shared" ref="C51:D51" si="7">C52</f>
        <v>6455.2</v>
      </c>
      <c r="D51" s="59">
        <f t="shared" si="7"/>
        <v>16763.7</v>
      </c>
      <c r="E51" s="59">
        <f>E52</f>
        <v>7593.1</v>
      </c>
      <c r="F51" s="46">
        <f t="shared" si="2"/>
        <v>45.29489313218442</v>
      </c>
      <c r="G51" s="58">
        <f t="shared" si="0"/>
        <v>117.62764902714092</v>
      </c>
      <c r="H51" s="7"/>
    </row>
    <row r="52" spans="1:15" ht="16.5" customHeight="1">
      <c r="A52" s="30" t="s">
        <v>22</v>
      </c>
      <c r="B52" s="32" t="s">
        <v>23</v>
      </c>
      <c r="C52" s="59">
        <v>6455.2</v>
      </c>
      <c r="D52" s="59">
        <v>16763.7</v>
      </c>
      <c r="E52" s="59">
        <v>7593.1</v>
      </c>
      <c r="F52" s="46">
        <f t="shared" si="2"/>
        <v>45.29489313218442</v>
      </c>
      <c r="G52" s="58">
        <f t="shared" si="0"/>
        <v>117.62764902714092</v>
      </c>
      <c r="H52" s="7"/>
      <c r="O52" s="4"/>
    </row>
    <row r="53" spans="1:15" ht="28.5" customHeight="1">
      <c r="A53" s="33" t="s">
        <v>98</v>
      </c>
      <c r="B53" s="32" t="s">
        <v>100</v>
      </c>
      <c r="C53" s="58">
        <f t="shared" ref="C53:E55" si="8">C54</f>
        <v>0</v>
      </c>
      <c r="D53" s="59">
        <f>D54</f>
        <v>1.1000000000000001</v>
      </c>
      <c r="E53" s="59">
        <f>E54</f>
        <v>0.1</v>
      </c>
      <c r="F53" s="46">
        <f t="shared" si="2"/>
        <v>9.0909090909090917</v>
      </c>
      <c r="G53" s="58">
        <v>0</v>
      </c>
      <c r="H53" s="7"/>
      <c r="O53" s="4"/>
    </row>
    <row r="54" spans="1:15" ht="29.25" customHeight="1">
      <c r="A54" s="33" t="s">
        <v>99</v>
      </c>
      <c r="B54" s="32" t="s">
        <v>97</v>
      </c>
      <c r="C54" s="58">
        <v>0</v>
      </c>
      <c r="D54" s="59">
        <v>1.1000000000000001</v>
      </c>
      <c r="E54" s="59">
        <v>0.1</v>
      </c>
      <c r="F54" s="46">
        <f t="shared" si="2"/>
        <v>9.0909090909090917</v>
      </c>
      <c r="G54" s="58">
        <v>0</v>
      </c>
      <c r="H54" s="7"/>
      <c r="O54" s="4"/>
    </row>
    <row r="55" spans="1:15" s="43" customFormat="1" ht="45" customHeight="1">
      <c r="A55" s="42" t="s">
        <v>111</v>
      </c>
      <c r="B55" s="32" t="s">
        <v>113</v>
      </c>
      <c r="C55" s="58">
        <f t="shared" si="8"/>
        <v>0</v>
      </c>
      <c r="D55" s="59">
        <f>D56</f>
        <v>700</v>
      </c>
      <c r="E55" s="59">
        <f t="shared" si="8"/>
        <v>0</v>
      </c>
      <c r="F55" s="46">
        <f t="shared" si="2"/>
        <v>0</v>
      </c>
      <c r="G55" s="58">
        <v>0</v>
      </c>
      <c r="H55" s="7"/>
      <c r="O55" s="44"/>
    </row>
    <row r="56" spans="1:15" s="43" customFormat="1" ht="27.75" customHeight="1">
      <c r="A56" s="42" t="s">
        <v>112</v>
      </c>
      <c r="B56" s="32" t="s">
        <v>114</v>
      </c>
      <c r="C56" s="58">
        <v>0</v>
      </c>
      <c r="D56" s="59">
        <v>700</v>
      </c>
      <c r="E56" s="59"/>
      <c r="F56" s="46">
        <f t="shared" si="2"/>
        <v>0</v>
      </c>
      <c r="G56" s="58">
        <v>0</v>
      </c>
      <c r="H56" s="7"/>
      <c r="O56" s="44"/>
    </row>
    <row r="57" spans="1:15" ht="33.75" customHeight="1">
      <c r="A57" s="34" t="s">
        <v>24</v>
      </c>
      <c r="B57" s="29"/>
      <c r="C57" s="59">
        <f>C5-C39</f>
        <v>-3035.7999999999993</v>
      </c>
      <c r="D57" s="59">
        <f>D5-D39</f>
        <v>270.30000000001019</v>
      </c>
      <c r="E57" s="59">
        <f>E5-E39</f>
        <v>-1429.2000000000007</v>
      </c>
      <c r="F57" s="59"/>
      <c r="G57" s="59"/>
      <c r="H57" s="3"/>
      <c r="O57" s="4"/>
    </row>
    <row r="58" spans="1:15" ht="29.25" customHeight="1">
      <c r="A58" s="79" t="s">
        <v>25</v>
      </c>
      <c r="B58" s="35"/>
      <c r="C58" s="71">
        <f>C59+C63</f>
        <v>3035.8000000000011</v>
      </c>
      <c r="D58" s="71">
        <f>D59+D63</f>
        <v>-270.30000000000291</v>
      </c>
      <c r="E58" s="71">
        <f>E59+E63</f>
        <v>1429.2000000000007</v>
      </c>
      <c r="F58" s="64"/>
      <c r="G58" s="62"/>
      <c r="H58" s="3"/>
    </row>
    <row r="59" spans="1:15" ht="44.25" customHeight="1">
      <c r="A59" s="36" t="s">
        <v>101</v>
      </c>
      <c r="B59" s="37" t="s">
        <v>102</v>
      </c>
      <c r="C59" s="60">
        <v>3000</v>
      </c>
      <c r="D59" s="60">
        <f>D60</f>
        <v>-1000</v>
      </c>
      <c r="E59" s="60">
        <f>E60</f>
        <v>1500</v>
      </c>
      <c r="F59" s="64"/>
      <c r="G59" s="62"/>
      <c r="H59" s="3"/>
    </row>
    <row r="60" spans="1:15" ht="54.75" customHeight="1">
      <c r="A60" s="36" t="s">
        <v>103</v>
      </c>
      <c r="B60" s="37" t="s">
        <v>104</v>
      </c>
      <c r="C60" s="60">
        <v>3000</v>
      </c>
      <c r="D60" s="60">
        <f>D61+D62</f>
        <v>-1000</v>
      </c>
      <c r="E60" s="60">
        <f>E61+E62</f>
        <v>1500</v>
      </c>
      <c r="F60" s="64"/>
      <c r="G60" s="62"/>
      <c r="H60" s="3"/>
    </row>
    <row r="61" spans="1:15" ht="70.5" customHeight="1">
      <c r="A61" s="36" t="s">
        <v>115</v>
      </c>
      <c r="B61" s="37" t="s">
        <v>105</v>
      </c>
      <c r="C61" s="60">
        <v>3000</v>
      </c>
      <c r="D61" s="60">
        <v>2500</v>
      </c>
      <c r="E61" s="60">
        <v>2500</v>
      </c>
      <c r="F61" s="64"/>
      <c r="G61" s="62"/>
      <c r="H61" s="3"/>
    </row>
    <row r="62" spans="1:15" ht="74.25" customHeight="1">
      <c r="A62" s="36" t="s">
        <v>116</v>
      </c>
      <c r="B62" s="37" t="s">
        <v>106</v>
      </c>
      <c r="C62" s="60">
        <v>0</v>
      </c>
      <c r="D62" s="60">
        <v>-3500</v>
      </c>
      <c r="E62" s="60">
        <v>-1000</v>
      </c>
      <c r="F62" s="64"/>
      <c r="G62" s="62"/>
      <c r="H62" s="3"/>
    </row>
    <row r="63" spans="1:15" ht="30.75" customHeight="1">
      <c r="A63" s="30" t="s">
        <v>26</v>
      </c>
      <c r="B63" s="38" t="s">
        <v>27</v>
      </c>
      <c r="C63" s="59">
        <f>C64+C65</f>
        <v>35.800000000001091</v>
      </c>
      <c r="D63" s="59">
        <f>D64+D65</f>
        <v>729.69999999999709</v>
      </c>
      <c r="E63" s="59">
        <f>E64+E65</f>
        <v>-70.799999999999272</v>
      </c>
      <c r="F63" s="70"/>
      <c r="G63" s="70"/>
    </row>
    <row r="64" spans="1:15" ht="32.25" customHeight="1">
      <c r="A64" s="30" t="s">
        <v>28</v>
      </c>
      <c r="B64" s="38" t="s">
        <v>29</v>
      </c>
      <c r="C64" s="59">
        <v>-14325.9</v>
      </c>
      <c r="D64" s="59">
        <v>-45105.3</v>
      </c>
      <c r="E64" s="59">
        <v>-17995.7</v>
      </c>
      <c r="F64" s="70"/>
      <c r="G64" s="70"/>
    </row>
    <row r="65" spans="1:7" ht="34.5" customHeight="1">
      <c r="A65" s="30" t="s">
        <v>30</v>
      </c>
      <c r="B65" s="38" t="s">
        <v>31</v>
      </c>
      <c r="C65" s="59">
        <v>14361.7</v>
      </c>
      <c r="D65" s="59">
        <v>45835</v>
      </c>
      <c r="E65" s="59">
        <v>17924.900000000001</v>
      </c>
      <c r="F65" s="70"/>
      <c r="G65" s="70"/>
    </row>
    <row r="66" spans="1:7">
      <c r="A66" s="16"/>
      <c r="B66" s="16"/>
      <c r="C66" s="16"/>
      <c r="D66" s="16"/>
      <c r="E66" s="16"/>
      <c r="F66" s="16"/>
      <c r="G66" s="16"/>
    </row>
    <row r="67" spans="1:7">
      <c r="A67" s="16"/>
      <c r="B67" s="16"/>
      <c r="C67" s="16"/>
      <c r="D67" s="16"/>
      <c r="E67" s="16"/>
      <c r="F67" s="16"/>
      <c r="G67" s="16"/>
    </row>
    <row r="68" spans="1:7">
      <c r="A68" s="16"/>
      <c r="B68" s="16"/>
      <c r="C68" s="16"/>
      <c r="D68" s="16"/>
      <c r="E68" s="16"/>
      <c r="F68" s="16"/>
      <c r="G68" s="16"/>
    </row>
    <row r="69" spans="1:7">
      <c r="A69" s="75" t="s">
        <v>74</v>
      </c>
      <c r="B69" s="75"/>
      <c r="C69" s="75"/>
      <c r="D69" s="75"/>
      <c r="E69" s="75"/>
      <c r="F69" s="75"/>
      <c r="G69" s="75"/>
    </row>
  </sheetData>
  <mergeCells count="3">
    <mergeCell ref="A69:G69"/>
    <mergeCell ref="A2:G2"/>
    <mergeCell ref="A16:A17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G5" sqref="G5"/>
    </sheetView>
  </sheetViews>
  <sheetFormatPr defaultRowHeight="15"/>
  <cols>
    <col min="1" max="1" width="25.140625" style="1" customWidth="1"/>
    <col min="2" max="2" width="17.140625" style="1" customWidth="1"/>
    <col min="3" max="3" width="14.140625" style="1" customWidth="1"/>
    <col min="4" max="4" width="16.85546875" style="1" customWidth="1"/>
    <col min="5" max="5" width="13" style="1" customWidth="1"/>
    <col min="6" max="6" width="14.28515625" style="1" customWidth="1"/>
    <col min="7" max="7" width="13.7109375" style="1" customWidth="1"/>
    <col min="8" max="16384" width="9.140625" style="1"/>
  </cols>
  <sheetData>
    <row r="1" spans="1:7">
      <c r="A1" s="10"/>
      <c r="B1" s="10"/>
      <c r="C1" s="10"/>
      <c r="D1" s="10"/>
      <c r="E1" s="10"/>
      <c r="F1" s="10"/>
      <c r="G1" s="10"/>
    </row>
    <row r="2" spans="1:7" ht="96" customHeight="1">
      <c r="A2" s="76" t="s">
        <v>124</v>
      </c>
      <c r="B2" s="77"/>
      <c r="C2" s="77"/>
      <c r="D2" s="77"/>
      <c r="E2" s="77"/>
      <c r="F2" s="77"/>
      <c r="G2" s="77"/>
    </row>
    <row r="3" spans="1:7">
      <c r="A3" s="10"/>
      <c r="B3" s="10"/>
      <c r="C3" s="10"/>
      <c r="D3" s="10"/>
      <c r="E3" s="10"/>
      <c r="F3" s="10"/>
      <c r="G3" s="11"/>
    </row>
    <row r="4" spans="1:7" ht="94.5" customHeight="1">
      <c r="A4" s="12" t="s">
        <v>32</v>
      </c>
      <c r="B4" s="12" t="s">
        <v>33</v>
      </c>
      <c r="C4" s="12" t="s">
        <v>125</v>
      </c>
      <c r="D4" s="12" t="s">
        <v>126</v>
      </c>
      <c r="E4" s="12" t="s">
        <v>127</v>
      </c>
      <c r="F4" s="12" t="s">
        <v>110</v>
      </c>
      <c r="G4" s="12" t="s">
        <v>109</v>
      </c>
    </row>
    <row r="5" spans="1:7" ht="56.25" customHeight="1">
      <c r="A5" s="39" t="s">
        <v>34</v>
      </c>
      <c r="B5" s="73">
        <v>41</v>
      </c>
      <c r="C5" s="74">
        <v>6213.4</v>
      </c>
      <c r="D5" s="74">
        <v>19468.599999999999</v>
      </c>
      <c r="E5" s="74">
        <v>8650.7999999999993</v>
      </c>
      <c r="F5" s="74">
        <f>E5/D5*100</f>
        <v>44.434628067760393</v>
      </c>
      <c r="G5" s="74">
        <f>E5/C5*100</f>
        <v>139.22811986995848</v>
      </c>
    </row>
    <row r="6" spans="1:7">
      <c r="A6" s="10"/>
      <c r="B6" s="10"/>
      <c r="C6" s="10"/>
      <c r="D6" s="10"/>
      <c r="E6" s="10"/>
      <c r="F6" s="10"/>
      <c r="G6" s="10"/>
    </row>
    <row r="7" spans="1:7">
      <c r="A7" s="10"/>
      <c r="B7" s="10"/>
      <c r="C7" s="10"/>
      <c r="D7" s="10"/>
      <c r="E7" s="10"/>
      <c r="F7" s="10"/>
      <c r="G7" s="10"/>
    </row>
    <row r="8" spans="1:7">
      <c r="A8" s="10"/>
      <c r="B8" s="10"/>
      <c r="C8" s="10"/>
      <c r="D8" s="10"/>
      <c r="E8" s="10"/>
      <c r="F8" s="10"/>
      <c r="G8" s="10"/>
    </row>
    <row r="9" spans="1:7">
      <c r="A9" s="77" t="s">
        <v>36</v>
      </c>
      <c r="B9" s="77"/>
      <c r="C9" s="77"/>
      <c r="D9" s="77"/>
      <c r="E9" s="77"/>
      <c r="F9" s="77"/>
      <c r="G9" s="77"/>
    </row>
    <row r="10" spans="1:7">
      <c r="A10" s="10"/>
      <c r="B10" s="10"/>
      <c r="C10" s="10"/>
      <c r="D10" s="10"/>
      <c r="E10" s="10"/>
      <c r="F10" s="10"/>
      <c r="G10" s="10"/>
    </row>
    <row r="11" spans="1:7">
      <c r="A11" s="10"/>
      <c r="B11" s="10"/>
      <c r="C11" s="10"/>
      <c r="D11" s="10"/>
      <c r="E11" s="10"/>
      <c r="F11" s="10"/>
      <c r="G11" s="10"/>
    </row>
    <row r="12" spans="1:7">
      <c r="A12" s="10"/>
      <c r="B12" s="10"/>
      <c r="C12" s="10"/>
      <c r="D12" s="10"/>
      <c r="E12" s="10"/>
      <c r="F12" s="10"/>
      <c r="G12" s="10"/>
    </row>
    <row r="13" spans="1:7">
      <c r="A13" s="10"/>
      <c r="B13" s="10"/>
      <c r="C13" s="10"/>
      <c r="D13" s="10"/>
      <c r="E13" s="10"/>
      <c r="F13" s="10"/>
      <c r="G13" s="10"/>
    </row>
    <row r="14" spans="1:7">
      <c r="A14" s="10"/>
      <c r="B14" s="10"/>
      <c r="C14" s="10"/>
      <c r="D14" s="10"/>
      <c r="E14" s="10"/>
      <c r="F14" s="10"/>
      <c r="G14" s="10"/>
    </row>
  </sheetData>
  <mergeCells count="2">
    <mergeCell ref="A2:G2"/>
    <mergeCell ref="A9:G9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0"/>
  <sheetViews>
    <sheetView tabSelected="1" topLeftCell="A10" zoomScale="90" zoomScaleNormal="90" workbookViewId="0">
      <selection activeCell="F5" sqref="F5"/>
    </sheetView>
  </sheetViews>
  <sheetFormatPr defaultRowHeight="15"/>
  <cols>
    <col min="1" max="1" width="39.855468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2.85546875" style="1" customWidth="1"/>
    <col min="6" max="6" width="13.5703125" style="1" customWidth="1"/>
    <col min="7" max="16384" width="9.140625" style="1"/>
  </cols>
  <sheetData>
    <row r="1" spans="1:7">
      <c r="A1" s="10"/>
      <c r="B1" s="10"/>
      <c r="C1" s="10"/>
      <c r="D1" s="10"/>
      <c r="E1" s="10"/>
      <c r="F1" s="10"/>
    </row>
    <row r="2" spans="1:7" ht="96" customHeight="1">
      <c r="A2" s="76" t="s">
        <v>128</v>
      </c>
      <c r="B2" s="77"/>
      <c r="C2" s="77"/>
      <c r="D2" s="77"/>
      <c r="E2" s="77"/>
      <c r="F2" s="77"/>
    </row>
    <row r="3" spans="1:7">
      <c r="A3" s="10"/>
      <c r="B3" s="10"/>
      <c r="C3" s="10"/>
      <c r="D3" s="10"/>
      <c r="E3" s="10"/>
      <c r="F3" s="11"/>
    </row>
    <row r="4" spans="1:7" ht="75.75" customHeight="1">
      <c r="A4" s="12" t="s">
        <v>62</v>
      </c>
      <c r="B4" s="12" t="s">
        <v>129</v>
      </c>
      <c r="C4" s="12" t="s">
        <v>126</v>
      </c>
      <c r="D4" s="12" t="s">
        <v>127</v>
      </c>
      <c r="E4" s="12" t="s">
        <v>110</v>
      </c>
      <c r="F4" s="12" t="s">
        <v>109</v>
      </c>
    </row>
    <row r="5" spans="1:7" ht="75.75" customHeight="1">
      <c r="A5" s="48" t="s">
        <v>78</v>
      </c>
      <c r="B5" s="58">
        <v>0</v>
      </c>
      <c r="C5" s="58">
        <v>4.4000000000000004</v>
      </c>
      <c r="D5" s="58">
        <v>4.4000000000000004</v>
      </c>
      <c r="E5" s="58">
        <f>D5/C5*100</f>
        <v>100</v>
      </c>
      <c r="F5" s="58">
        <v>0</v>
      </c>
    </row>
    <row r="6" spans="1:7" ht="69.75" customHeight="1">
      <c r="A6" s="49" t="s">
        <v>79</v>
      </c>
      <c r="B6" s="58">
        <v>0</v>
      </c>
      <c r="C6" s="58">
        <v>2</v>
      </c>
      <c r="D6" s="58">
        <v>0</v>
      </c>
      <c r="E6" s="58">
        <f t="shared" ref="E6:E14" si="0">D6/C6*100</f>
        <v>0</v>
      </c>
      <c r="F6" s="58">
        <v>0</v>
      </c>
    </row>
    <row r="7" spans="1:7" ht="70.5" customHeight="1">
      <c r="A7" s="50" t="s">
        <v>66</v>
      </c>
      <c r="B7" s="58">
        <v>1504.2</v>
      </c>
      <c r="C7" s="58">
        <v>1869.3</v>
      </c>
      <c r="D7" s="58">
        <v>1001.4</v>
      </c>
      <c r="E7" s="58">
        <f t="shared" si="0"/>
        <v>53.570855400417273</v>
      </c>
      <c r="F7" s="58">
        <f t="shared" ref="F7:F12" si="1">D7/B7*100</f>
        <v>66.573593936976465</v>
      </c>
    </row>
    <row r="8" spans="1:7" s="5" customFormat="1" ht="105.75" customHeight="1">
      <c r="A8" s="51" t="s">
        <v>119</v>
      </c>
      <c r="B8" s="58">
        <v>0</v>
      </c>
      <c r="C8" s="58">
        <v>130</v>
      </c>
      <c r="D8" s="58">
        <v>0</v>
      </c>
      <c r="E8" s="58">
        <f t="shared" si="0"/>
        <v>0</v>
      </c>
      <c r="F8" s="58">
        <v>0</v>
      </c>
      <c r="G8" s="8"/>
    </row>
    <row r="9" spans="1:7" ht="93" customHeight="1">
      <c r="A9" s="52" t="s">
        <v>118</v>
      </c>
      <c r="B9" s="58">
        <v>1277</v>
      </c>
      <c r="C9" s="58">
        <v>3046.1</v>
      </c>
      <c r="D9" s="58">
        <v>1232</v>
      </c>
      <c r="E9" s="58">
        <f t="shared" si="0"/>
        <v>40.445159384130527</v>
      </c>
      <c r="F9" s="58">
        <f t="shared" si="1"/>
        <v>96.476115896632734</v>
      </c>
    </row>
    <row r="10" spans="1:7" s="6" customFormat="1" ht="99" customHeight="1">
      <c r="A10" s="53" t="s">
        <v>80</v>
      </c>
      <c r="B10" s="58">
        <v>0</v>
      </c>
      <c r="C10" s="58">
        <v>84</v>
      </c>
      <c r="D10" s="58">
        <v>0</v>
      </c>
      <c r="E10" s="58">
        <f t="shared" si="0"/>
        <v>0</v>
      </c>
      <c r="F10" s="58">
        <v>0</v>
      </c>
    </row>
    <row r="11" spans="1:7" ht="86.25" customHeight="1">
      <c r="A11" s="54" t="s">
        <v>82</v>
      </c>
      <c r="B11" s="58">
        <v>927.9</v>
      </c>
      <c r="C11" s="58">
        <v>10000</v>
      </c>
      <c r="D11" s="58">
        <v>0</v>
      </c>
      <c r="E11" s="58">
        <f t="shared" si="0"/>
        <v>0</v>
      </c>
      <c r="F11" s="58">
        <f t="shared" si="1"/>
        <v>0</v>
      </c>
    </row>
    <row r="12" spans="1:7" ht="67.5" hidden="1" customHeight="1">
      <c r="A12" s="47" t="s">
        <v>77</v>
      </c>
      <c r="B12" s="58">
        <v>0</v>
      </c>
      <c r="C12" s="40">
        <v>0</v>
      </c>
      <c r="D12" s="40">
        <v>0</v>
      </c>
      <c r="E12" s="58" t="e">
        <f t="shared" si="0"/>
        <v>#DIV/0!</v>
      </c>
      <c r="F12" s="58" t="e">
        <f t="shared" si="1"/>
        <v>#DIV/0!</v>
      </c>
    </row>
    <row r="13" spans="1:7" s="6" customFormat="1" ht="67.5" customHeight="1">
      <c r="A13" s="47" t="s">
        <v>117</v>
      </c>
      <c r="B13" s="58">
        <v>0</v>
      </c>
      <c r="C13" s="58">
        <v>16009.2</v>
      </c>
      <c r="D13" s="58">
        <v>6829.2</v>
      </c>
      <c r="E13" s="58">
        <f t="shared" si="0"/>
        <v>42.657971666291878</v>
      </c>
      <c r="F13" s="58">
        <v>0</v>
      </c>
    </row>
    <row r="14" spans="1:7" ht="27" customHeight="1">
      <c r="A14" s="14" t="s">
        <v>63</v>
      </c>
      <c r="B14" s="15">
        <f>SUM(B5:B13)</f>
        <v>3709.1</v>
      </c>
      <c r="C14" s="15">
        <f t="shared" ref="C14:D14" si="2">SUM(C5:C13)</f>
        <v>31145</v>
      </c>
      <c r="D14" s="15">
        <f t="shared" si="2"/>
        <v>9067</v>
      </c>
      <c r="E14" s="15">
        <f t="shared" si="0"/>
        <v>29.112217049285601</v>
      </c>
      <c r="F14" s="15" t="s">
        <v>135</v>
      </c>
      <c r="G14" s="9"/>
    </row>
    <row r="15" spans="1:7">
      <c r="A15" s="10"/>
      <c r="B15" s="10"/>
      <c r="C15" s="10"/>
      <c r="D15" s="10"/>
      <c r="E15" s="10"/>
      <c r="F15" s="10"/>
    </row>
    <row r="16" spans="1:7">
      <c r="A16" s="10"/>
      <c r="B16" s="10"/>
      <c r="C16" s="10"/>
      <c r="D16" s="10"/>
      <c r="E16" s="10"/>
      <c r="F16" s="10"/>
    </row>
    <row r="17" spans="1:6">
      <c r="A17" s="10"/>
      <c r="B17" s="10"/>
      <c r="C17" s="10"/>
      <c r="D17" s="10"/>
      <c r="E17" s="10"/>
      <c r="F17" s="10"/>
    </row>
    <row r="18" spans="1:6">
      <c r="A18" s="77" t="s">
        <v>36</v>
      </c>
      <c r="B18" s="77"/>
      <c r="C18" s="77"/>
      <c r="D18" s="77"/>
      <c r="E18" s="77"/>
      <c r="F18" s="77"/>
    </row>
    <row r="19" spans="1:6">
      <c r="A19" s="10"/>
      <c r="B19" s="10"/>
      <c r="C19" s="10"/>
      <c r="D19" s="10"/>
      <c r="E19" s="10"/>
      <c r="F19" s="10"/>
    </row>
    <row r="20" spans="1:6">
      <c r="A20" s="10"/>
      <c r="B20" s="10"/>
      <c r="C20" s="10"/>
      <c r="D20" s="10"/>
      <c r="E20" s="10"/>
      <c r="F20" s="10"/>
    </row>
  </sheetData>
  <sortState ref="A5:F9">
    <sortCondition sortBy="cellColor" ref="F6" dxfId="0"/>
  </sortState>
  <mergeCells count="2">
    <mergeCell ref="A2:F2"/>
    <mergeCell ref="A18:F18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2023-07-27T10:23:38Z</cp:lastPrinted>
  <dcterms:created xsi:type="dcterms:W3CDTF">2017-04-17T10:25:39Z</dcterms:created>
  <dcterms:modified xsi:type="dcterms:W3CDTF">2023-07-27T12:09:52Z</dcterms:modified>
</cp:coreProperties>
</file>