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20" yWindow="180" windowWidth="8220" windowHeight="124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4519"/>
</workbook>
</file>

<file path=xl/calcChain.xml><?xml version="1.0" encoding="utf-8"?>
<calcChain xmlns="http://schemas.openxmlformats.org/spreadsheetml/2006/main">
  <c r="C23" i="1"/>
  <c r="C7"/>
  <c r="E7"/>
  <c r="D7"/>
  <c r="E23"/>
  <c r="D23"/>
  <c r="G17" l="1"/>
  <c r="G20"/>
  <c r="F8"/>
  <c r="F9"/>
  <c r="F10"/>
  <c r="F11"/>
  <c r="F12"/>
  <c r="F13"/>
  <c r="F14"/>
  <c r="F15"/>
  <c r="F16"/>
  <c r="F17"/>
  <c r="F18"/>
  <c r="F20"/>
  <c r="F21"/>
  <c r="F23"/>
  <c r="F24"/>
  <c r="F25"/>
  <c r="F26"/>
  <c r="F27"/>
  <c r="F28"/>
  <c r="F9" i="3"/>
  <c r="F11"/>
  <c r="E34" i="1"/>
  <c r="E37"/>
  <c r="E41"/>
  <c r="E45"/>
  <c r="G8"/>
  <c r="G9"/>
  <c r="G10"/>
  <c r="G11"/>
  <c r="G12"/>
  <c r="G13"/>
  <c r="G14"/>
  <c r="G15"/>
  <c r="G16"/>
  <c r="G22"/>
  <c r="G23"/>
  <c r="G24"/>
  <c r="G25"/>
  <c r="G26"/>
  <c r="G27"/>
  <c r="D34"/>
  <c r="D31"/>
  <c r="C43" l="1"/>
  <c r="C34"/>
  <c r="E50"/>
  <c r="E49" s="1"/>
  <c r="D50"/>
  <c r="D49" s="1"/>
  <c r="C50"/>
  <c r="C49" s="1"/>
  <c r="E8" i="3"/>
  <c r="E9"/>
  <c r="E10"/>
  <c r="E11"/>
  <c r="E12"/>
  <c r="E6"/>
  <c r="E7"/>
  <c r="E5"/>
  <c r="F7" l="1"/>
  <c r="F12"/>
  <c r="B13"/>
  <c r="D45" i="1"/>
  <c r="C45"/>
  <c r="D41"/>
  <c r="D37"/>
  <c r="D53"/>
  <c r="D48" s="1"/>
  <c r="D29" l="1"/>
  <c r="G5"/>
  <c r="G7"/>
  <c r="F7"/>
  <c r="F5" l="1"/>
  <c r="C53"/>
  <c r="C48" s="1"/>
  <c r="C41"/>
  <c r="C37"/>
  <c r="C31"/>
  <c r="C29" l="1"/>
  <c r="C47" s="1"/>
  <c r="E53"/>
  <c r="E48" s="1"/>
  <c r="C13" i="3"/>
  <c r="D13"/>
  <c r="F13" s="1"/>
  <c r="E13" l="1"/>
  <c r="D47" i="1" l="1"/>
  <c r="G5" i="2" l="1"/>
  <c r="F5"/>
  <c r="G44" i="1"/>
  <c r="F46"/>
  <c r="G34"/>
  <c r="F34"/>
  <c r="G42"/>
  <c r="F42"/>
  <c r="G43"/>
  <c r="G38"/>
  <c r="F38"/>
  <c r="F32"/>
  <c r="F45"/>
  <c r="F35"/>
  <c r="G35"/>
  <c r="G36"/>
  <c r="F36"/>
  <c r="G41"/>
  <c r="F41"/>
  <c r="F37"/>
  <c r="G37"/>
  <c r="G33"/>
  <c r="F33"/>
  <c r="F40"/>
  <c r="G40"/>
  <c r="E31"/>
  <c r="G31" s="1"/>
  <c r="E29" l="1"/>
  <c r="F31"/>
  <c r="E47" l="1"/>
  <c r="F29"/>
  <c r="G29"/>
</calcChain>
</file>

<file path=xl/sharedStrings.xml><?xml version="1.0" encoding="utf-8"?>
<sst xmlns="http://schemas.openxmlformats.org/spreadsheetml/2006/main" count="129" uniqueCount="117">
  <si>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</si>
  <si>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</si>
  <si>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</si>
  <si>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</si>
  <si>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</si>
  <si>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</si>
  <si>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</si>
  <si>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</si>
  <si>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</si>
  <si>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</si>
  <si>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</si>
  <si>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</si>
  <si>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</si>
  <si>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</si>
  <si>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</si>
  <si>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</si>
  <si>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</si>
  <si>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</si>
  <si>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</si>
  <si>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</si>
  <si>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</si>
  <si>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</si>
  <si>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</si>
  <si>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</si>
  <si>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</si>
  <si>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</si>
  <si>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</si>
  <si>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</si>
  <si>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</si>
  <si>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</si>
  <si>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</si>
  <si>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</si>
  <si>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</si>
  <si>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</si>
  <si>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</si>
  <si>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</si>
  <si>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</si>
  <si>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</si>
  <si>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</si>
  <si>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</si>
  <si>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</si>
  <si>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</si>
  <si>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</si>
  <si>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</si>
  <si>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</si>
  <si>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</si>
  <si>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</si>
  <si>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</si>
  <si>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</si>
  <si>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</si>
  <si>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</si>
  <si>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</si>
  <si>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</si>
  <si>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</si>
  <si>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</si>
  <si>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</si>
  <si>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</si>
  <si>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</si>
  <si>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</si>
  <si>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</si>
  <si>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</si>
  <si>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</si>
  <si>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</si>
  <si>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Коммунальное хозяйство</t>
  </si>
  <si>
    <t>00 0502 0000000000 000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</si>
  <si>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</si>
  <si>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</si>
  <si>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</si>
  <si>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</si>
  <si>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</si>
  <si>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</si>
  <si>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</si>
  <si>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</si>
  <si>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</si>
  <si>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111090400000000120</t>
  </si>
  <si>
    <t>Начальник финансового управления                                                                                         Е.А. Малышева</t>
  </si>
  <si>
    <t>Прочие неналоговые доходы</t>
  </si>
  <si>
    <t>11700000000000000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</si>
  <si>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</si>
  <si>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</si>
  <si>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</si>
  <si>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</si>
  <si>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</si>
  <si>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</si>
  <si>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</si>
  <si>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% исполнения плана 2022 года</t>
  </si>
  <si>
    <t>% исполнения 2022 года к 2021 году</t>
  </si>
  <si>
    <t>20215001130001150</t>
  </si>
  <si>
    <t>Безвозмездные перечисления физических лиц</t>
  </si>
  <si>
    <t>20705030130073150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</si>
  <si>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</si>
  <si>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</si>
  <si>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</si>
  <si>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</si>
  <si>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</si>
  <si>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</si>
  <si>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</si>
  <si>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</si>
  <si>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Получение бюджетных кредитов от других бюджетов бюджетной системы</t>
  </si>
  <si>
    <t>00 0103 0100130000 710</t>
  </si>
  <si>
    <t>Погашение бюджетных кредитов от других бюджетов бюджетной системы</t>
  </si>
  <si>
    <t>00 0103 0100130000 810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</si>
  <si>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июля 2022 года      
</t>
  </si>
  <si>
    <t>Исполнено на 1 июля 2021 г. (тыс.руб)</t>
  </si>
  <si>
    <t>Утвержденные бюджетные назначения на           1 июля 2022 г. (тыс.руб)</t>
  </si>
  <si>
    <t>Исполнено на 1 июля 2022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</si>
  <si>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2022 года     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</si>
  <si>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июля 2022 г.
</t>
  </si>
  <si>
    <t>Социальная политика</t>
  </si>
  <si>
    <t>00 1000 0000000000 000</t>
  </si>
  <si>
    <t>Социальное обеспечение населения</t>
  </si>
  <si>
    <t>00 1003 0000000000 000</t>
  </si>
  <si>
    <t xml:space="preserve">Налоги на товары    ( работы, услуги) реализуемые на территории Российской Федерации </t>
  </si>
  <si>
    <t>106010000000000110</t>
  </si>
  <si>
    <t>111050100000000120</t>
  </si>
  <si>
    <t>111050300000000120</t>
  </si>
  <si>
    <t>св. 2,3 раза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</si>
</sst>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b/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5">
      <alignment horizontal="left" wrapText="1"/>
    </xf>
    <xf numFmtId="49" fontId="4" fillId="0" borderId="6">
      <alignment horizontal="center" vertical="center"/>
    </xf>
    <xf numFmtId="4" fontId="4" fillId="0" borderId="6">
      <alignment horizontal="right" shrinkToFit="1"/>
    </xf>
  </cellStyleXfs>
  <cellXfs count="62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37" fontId="8" fillId="0" borderId="1" xfId="0" applyNumberFormat="1" applyFont="1" applyFill="1" applyBorder="1" applyAlignment="1">
      <alignment horizontal="center" vertical="top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9" fillId="0" borderId="1" xfId="0" applyFont="1" applyBorder="1" applyAlignment="1">
      <alignment horizontal="left" vertical="top" wrapText="1"/>
    </xf>
    <xf numFmtId="37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1" fontId="10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0" xfId="0" applyFont="1" applyBorder="1"/>
    <xf numFmtId="165" fontId="11" fillId="0" borderId="1" xfId="0" applyNumberFormat="1" applyFont="1" applyFill="1" applyBorder="1" applyAlignment="1" applyProtection="1">
      <alignment wrapText="1"/>
      <protection hidden="1"/>
    </xf>
    <xf numFmtId="0" fontId="9" fillId="0" borderId="1" xfId="0" applyFont="1" applyFill="1" applyBorder="1" applyAlignment="1">
      <alignment vertical="top" wrapText="1"/>
    </xf>
    <xf numFmtId="0" fontId="6" fillId="0" borderId="0" xfId="0" applyFont="1" applyFill="1"/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right" vertical="top" wrapText="1"/>
    </xf>
    <xf numFmtId="164" fontId="8" fillId="0" borderId="3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vertical="top" wrapText="1"/>
    </xf>
    <xf numFmtId="3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65" fontId="11" fillId="0" borderId="1" xfId="11" applyNumberFormat="1" applyFont="1" applyFill="1" applyBorder="1" applyAlignment="1" applyProtection="1">
      <alignment vertical="center" wrapText="1"/>
      <protection hidden="1"/>
    </xf>
    <xf numFmtId="165" fontId="11" fillId="0" borderId="1" xfId="13" applyNumberFormat="1" applyFont="1" applyFill="1" applyBorder="1" applyAlignment="1" applyProtection="1">
      <alignment vertical="center" wrapText="1"/>
      <protection hidden="1"/>
    </xf>
    <xf numFmtId="165" fontId="11" fillId="0" borderId="1" xfId="7" applyNumberFormat="1" applyFont="1" applyFill="1" applyBorder="1" applyAlignment="1" applyProtection="1">
      <alignment vertical="center" wrapText="1"/>
      <protection hidden="1"/>
    </xf>
    <xf numFmtId="165" fontId="11" fillId="0" borderId="1" xfId="14" applyNumberFormat="1" applyFont="1" applyFill="1" applyBorder="1" applyAlignment="1" applyProtection="1">
      <alignment vertical="center" wrapText="1"/>
      <protection hidden="1"/>
    </xf>
    <xf numFmtId="0" fontId="7" fillId="0" borderId="0" xfId="0" applyFont="1" applyFill="1"/>
    <xf numFmtId="165" fontId="11" fillId="0" borderId="1" xfId="5" applyNumberFormat="1" applyFont="1" applyFill="1" applyBorder="1" applyAlignment="1" applyProtection="1">
      <alignment vertical="center" wrapText="1"/>
      <protection hidden="1"/>
    </xf>
    <xf numFmtId="165" fontId="11" fillId="0" borderId="1" xfId="16" applyNumberFormat="1" applyFont="1" applyFill="1" applyBorder="1" applyAlignment="1" applyProtection="1">
      <alignment vertical="center" wrapText="1"/>
      <protection hidden="1"/>
    </xf>
    <xf numFmtId="165" fontId="11" fillId="0" borderId="1" xfId="9" applyNumberFormat="1" applyFont="1" applyFill="1" applyBorder="1" applyAlignment="1" applyProtection="1">
      <alignment vertical="center" wrapText="1"/>
      <protection hidden="1"/>
    </xf>
    <xf numFmtId="165" fontId="11" fillId="0" borderId="1" xfId="10" applyNumberFormat="1" applyFont="1" applyFill="1" applyBorder="1" applyAlignment="1" applyProtection="1">
      <alignment wrapText="1"/>
      <protection hidden="1"/>
    </xf>
    <xf numFmtId="0" fontId="8" fillId="0" borderId="1" xfId="0" applyFont="1" applyBorder="1" applyAlignment="1">
      <alignment vertical="center" wrapText="1"/>
    </xf>
    <xf numFmtId="164" fontId="7" fillId="0" borderId="0" xfId="0" applyNumberFormat="1" applyFont="1"/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4">
    <cellStyle name="xl107" xfId="22"/>
    <cellStyle name="xl110" xfId="23"/>
    <cellStyle name="xl70" xfId="21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9"/>
  <sheetViews>
    <sheetView tabSelected="1" topLeftCell="A34" zoomScale="90" zoomScaleNormal="90" workbookViewId="0">
      <selection activeCell="A17" sqref="A17"/>
    </sheetView>
  </sheetViews>
  <sheetFormatPr defaultRowHeight="15.75"/>
  <cols>
    <col min="1" max="1" width="34.7109375" style="1" customWidth="1"/>
    <col min="2" max="2" width="22.28515625" style="1" customWidth="1"/>
    <col min="3" max="3" width="13" style="1" customWidth="1"/>
    <col min="4" max="4" width="16.85546875" style="1" customWidth="1"/>
    <col min="5" max="5" width="12.42578125" style="1" customWidth="1"/>
    <col min="6" max="6" width="13.140625" style="1" customWidth="1"/>
    <col min="7" max="7" width="13.28515625" style="1" customWidth="1"/>
    <col min="8" max="8" width="19.140625" style="1" customWidth="1"/>
    <col min="9" max="16384" width="9.140625" style="1"/>
  </cols>
  <sheetData>
    <row r="2" spans="1:8" ht="64.5" customHeight="1">
      <c r="A2" s="60" t="s">
        <v>102</v>
      </c>
      <c r="B2" s="61"/>
      <c r="C2" s="61"/>
      <c r="D2" s="61"/>
      <c r="E2" s="61"/>
      <c r="F2" s="61"/>
      <c r="G2" s="61"/>
    </row>
    <row r="3" spans="1:8">
      <c r="A3" s="2"/>
      <c r="B3" s="2"/>
      <c r="C3" s="2"/>
      <c r="D3" s="2"/>
      <c r="E3" s="2"/>
      <c r="F3" s="2"/>
      <c r="G3" s="3" t="s">
        <v>35</v>
      </c>
    </row>
    <row r="4" spans="1:8" ht="75.75" customHeight="1">
      <c r="A4" s="4" t="s">
        <v>0</v>
      </c>
      <c r="B4" s="4" t="s">
        <v>1</v>
      </c>
      <c r="C4" s="5" t="s">
        <v>103</v>
      </c>
      <c r="D4" s="5" t="s">
        <v>104</v>
      </c>
      <c r="E4" s="5" t="s">
        <v>105</v>
      </c>
      <c r="F4" s="5" t="s">
        <v>85</v>
      </c>
      <c r="G4" s="5" t="s">
        <v>86</v>
      </c>
    </row>
    <row r="5" spans="1:8" ht="17.25" customHeight="1">
      <c r="A5" s="6" t="s">
        <v>2</v>
      </c>
      <c r="B5" s="7"/>
      <c r="C5" s="9">
        <v>11636.2</v>
      </c>
      <c r="D5" s="9">
        <v>62505.5</v>
      </c>
      <c r="E5" s="9">
        <v>11185.2</v>
      </c>
      <c r="F5" s="8">
        <f>E5/D5*100</f>
        <v>17.894745262416908</v>
      </c>
      <c r="G5" s="9">
        <f t="shared" ref="G5:G27" si="0">E5/C5*100</f>
        <v>96.124164246059706</v>
      </c>
      <c r="H5" s="10"/>
    </row>
    <row r="6" spans="1:8" ht="15" customHeight="1">
      <c r="A6" s="11" t="s">
        <v>3</v>
      </c>
      <c r="B6" s="12"/>
      <c r="C6" s="13"/>
      <c r="D6" s="13"/>
      <c r="E6" s="13"/>
      <c r="F6" s="8"/>
      <c r="G6" s="9"/>
      <c r="H6" s="10"/>
    </row>
    <row r="7" spans="1:8" ht="18.75" customHeight="1">
      <c r="A7" s="14" t="s">
        <v>37</v>
      </c>
      <c r="B7" s="15">
        <v>1E+16</v>
      </c>
      <c r="C7" s="17">
        <f>C9+C11+C13+C16+C10+C20+C22</f>
        <v>8407.1</v>
      </c>
      <c r="D7" s="17">
        <f>D9+D11+D13+D16+D10+D20+D22</f>
        <v>24353.600000000002</v>
      </c>
      <c r="E7" s="17">
        <f>E9+E11+E13+E16+E10+E20+E22</f>
        <v>8580.4000000000015</v>
      </c>
      <c r="F7" s="18">
        <f t="shared" ref="F7:F28" si="1">E7/D7*100</f>
        <v>35.232573418303666</v>
      </c>
      <c r="G7" s="13">
        <f t="shared" si="0"/>
        <v>102.06135290409297</v>
      </c>
      <c r="H7" s="10"/>
    </row>
    <row r="8" spans="1:8" ht="16.5" customHeight="1">
      <c r="A8" s="14" t="s">
        <v>38</v>
      </c>
      <c r="B8" s="15">
        <v>1.01E+16</v>
      </c>
      <c r="C8" s="16">
        <v>4858.8</v>
      </c>
      <c r="D8" s="17">
        <v>10263.4</v>
      </c>
      <c r="E8" s="17">
        <v>5235.8</v>
      </c>
      <c r="F8" s="18">
        <f t="shared" si="1"/>
        <v>51.014283765613733</v>
      </c>
      <c r="G8" s="13">
        <f t="shared" si="0"/>
        <v>107.75911747756648</v>
      </c>
      <c r="H8" s="10"/>
    </row>
    <row r="9" spans="1:8" ht="17.25" customHeight="1">
      <c r="A9" s="14" t="s">
        <v>39</v>
      </c>
      <c r="B9" s="19" t="s">
        <v>40</v>
      </c>
      <c r="C9" s="16">
        <v>4858.8</v>
      </c>
      <c r="D9" s="17">
        <v>10263.4</v>
      </c>
      <c r="E9" s="17">
        <v>5235.8</v>
      </c>
      <c r="F9" s="18">
        <f t="shared" si="1"/>
        <v>51.014283765613733</v>
      </c>
      <c r="G9" s="13">
        <f t="shared" si="0"/>
        <v>107.75911747756648</v>
      </c>
      <c r="H9" s="10"/>
    </row>
    <row r="10" spans="1:8" ht="44.25" customHeight="1">
      <c r="A10" s="20" t="s">
        <v>112</v>
      </c>
      <c r="B10" s="19" t="s">
        <v>41</v>
      </c>
      <c r="C10" s="16">
        <v>1138</v>
      </c>
      <c r="D10" s="17">
        <v>2582.1999999999998</v>
      </c>
      <c r="E10" s="17">
        <v>1410.4</v>
      </c>
      <c r="F10" s="18">
        <f t="shared" si="1"/>
        <v>54.620091394934555</v>
      </c>
      <c r="G10" s="13">
        <f t="shared" si="0"/>
        <v>123.93673110720562</v>
      </c>
      <c r="H10" s="10"/>
    </row>
    <row r="11" spans="1:8" ht="18.75" customHeight="1">
      <c r="A11" s="14" t="s">
        <v>42</v>
      </c>
      <c r="B11" s="15">
        <v>1.05E+16</v>
      </c>
      <c r="C11" s="16">
        <v>706.8</v>
      </c>
      <c r="D11" s="17">
        <v>1021.4</v>
      </c>
      <c r="E11" s="17">
        <v>483.6</v>
      </c>
      <c r="F11" s="18">
        <f t="shared" si="1"/>
        <v>47.346778930879189</v>
      </c>
      <c r="G11" s="13">
        <f t="shared" si="0"/>
        <v>68.421052631578959</v>
      </c>
      <c r="H11" s="10"/>
    </row>
    <row r="12" spans="1:8" ht="19.5" customHeight="1">
      <c r="A12" s="14" t="s">
        <v>43</v>
      </c>
      <c r="B12" s="15">
        <v>1.05030000100001E+16</v>
      </c>
      <c r="C12" s="16">
        <v>706.8</v>
      </c>
      <c r="D12" s="17">
        <v>1021.4</v>
      </c>
      <c r="E12" s="17">
        <v>483.6</v>
      </c>
      <c r="F12" s="18">
        <f t="shared" si="1"/>
        <v>47.346778930879189</v>
      </c>
      <c r="G12" s="13">
        <f t="shared" si="0"/>
        <v>68.421052631578959</v>
      </c>
      <c r="H12" s="10"/>
    </row>
    <row r="13" spans="1:8" ht="18" customHeight="1">
      <c r="A13" s="21" t="s">
        <v>44</v>
      </c>
      <c r="B13" s="15">
        <v>1.06E+16</v>
      </c>
      <c r="C13" s="16">
        <v>1563.5</v>
      </c>
      <c r="D13" s="17">
        <v>9211.1</v>
      </c>
      <c r="E13" s="17">
        <v>1256.7</v>
      </c>
      <c r="F13" s="18">
        <f t="shared" si="1"/>
        <v>13.643321644537568</v>
      </c>
      <c r="G13" s="13">
        <f t="shared" si="0"/>
        <v>80.377358490566039</v>
      </c>
      <c r="H13" s="10"/>
    </row>
    <row r="14" spans="1:8" ht="18.75" customHeight="1">
      <c r="A14" s="21" t="s">
        <v>45</v>
      </c>
      <c r="B14" s="19" t="s">
        <v>113</v>
      </c>
      <c r="C14" s="16">
        <v>115.9</v>
      </c>
      <c r="D14" s="17">
        <v>2719.1</v>
      </c>
      <c r="E14" s="17">
        <v>211.8</v>
      </c>
      <c r="F14" s="18">
        <f t="shared" si="1"/>
        <v>7.7893420617115963</v>
      </c>
      <c r="G14" s="13">
        <f t="shared" si="0"/>
        <v>182.74374460742021</v>
      </c>
      <c r="H14" s="10"/>
    </row>
    <row r="15" spans="1:8" ht="17.25" customHeight="1">
      <c r="A15" s="21" t="s">
        <v>46</v>
      </c>
      <c r="B15" s="19" t="s">
        <v>47</v>
      </c>
      <c r="C15" s="16">
        <v>1447.6</v>
      </c>
      <c r="D15" s="17">
        <v>6492</v>
      </c>
      <c r="E15" s="17">
        <v>1044.9000000000001</v>
      </c>
      <c r="F15" s="18">
        <f t="shared" si="1"/>
        <v>16.095194085027728</v>
      </c>
      <c r="G15" s="13">
        <f t="shared" si="0"/>
        <v>72.181541862392933</v>
      </c>
      <c r="H15" s="10"/>
    </row>
    <row r="16" spans="1:8" ht="46.5" customHeight="1">
      <c r="A16" s="21" t="s">
        <v>48</v>
      </c>
      <c r="B16" s="19" t="s">
        <v>49</v>
      </c>
      <c r="C16" s="16">
        <v>97.1</v>
      </c>
      <c r="D16" s="17">
        <v>455</v>
      </c>
      <c r="E16" s="17">
        <v>181.8</v>
      </c>
      <c r="F16" s="18">
        <f t="shared" si="1"/>
        <v>39.956043956043956</v>
      </c>
      <c r="G16" s="13">
        <f t="shared" si="0"/>
        <v>187.22966014418128</v>
      </c>
      <c r="H16" s="10"/>
    </row>
    <row r="17" spans="1:8" ht="88.5" customHeight="1">
      <c r="A17" s="21" t="s">
        <v>50</v>
      </c>
      <c r="B17" s="19" t="s">
        <v>114</v>
      </c>
      <c r="C17" s="16">
        <v>97.1</v>
      </c>
      <c r="D17" s="17">
        <v>400</v>
      </c>
      <c r="E17" s="17">
        <v>170.1</v>
      </c>
      <c r="F17" s="18">
        <f t="shared" si="1"/>
        <v>42.524999999999999</v>
      </c>
      <c r="G17" s="13">
        <f t="shared" si="0"/>
        <v>175.18022657054584</v>
      </c>
      <c r="H17" s="10"/>
    </row>
    <row r="18" spans="1:8" ht="108.75" customHeight="1">
      <c r="A18" s="21" t="s">
        <v>51</v>
      </c>
      <c r="B18" s="19" t="s">
        <v>115</v>
      </c>
      <c r="C18" s="16">
        <v>0</v>
      </c>
      <c r="D18" s="17">
        <v>50</v>
      </c>
      <c r="E18" s="17">
        <v>0</v>
      </c>
      <c r="F18" s="18">
        <f t="shared" si="1"/>
        <v>0</v>
      </c>
      <c r="G18" s="13">
        <v>0</v>
      </c>
      <c r="H18" s="10"/>
    </row>
    <row r="19" spans="1:8" ht="57" customHeight="1">
      <c r="A19" s="21" t="s">
        <v>52</v>
      </c>
      <c r="B19" s="19" t="s">
        <v>74</v>
      </c>
      <c r="C19" s="16">
        <v>0</v>
      </c>
      <c r="D19" s="17">
        <v>5</v>
      </c>
      <c r="E19" s="17">
        <v>11.7</v>
      </c>
      <c r="F19" s="18" t="s">
        <v>116</v>
      </c>
      <c r="G19" s="13">
        <v>0</v>
      </c>
      <c r="H19" s="10"/>
    </row>
    <row r="20" spans="1:8" ht="31.5" customHeight="1">
      <c r="A20" s="21" t="s">
        <v>53</v>
      </c>
      <c r="B20" s="19" t="s">
        <v>54</v>
      </c>
      <c r="C20" s="16">
        <v>14.4</v>
      </c>
      <c r="D20" s="17">
        <v>700</v>
      </c>
      <c r="E20" s="17">
        <v>12.1</v>
      </c>
      <c r="F20" s="18">
        <f t="shared" si="1"/>
        <v>1.7285714285714286</v>
      </c>
      <c r="G20" s="13">
        <f t="shared" si="0"/>
        <v>84.027777777777771</v>
      </c>
      <c r="H20" s="10"/>
    </row>
    <row r="21" spans="1:8" ht="66.75" customHeight="1">
      <c r="A21" s="21" t="s">
        <v>55</v>
      </c>
      <c r="B21" s="19" t="s">
        <v>56</v>
      </c>
      <c r="C21" s="16">
        <v>0</v>
      </c>
      <c r="D21" s="17">
        <v>700</v>
      </c>
      <c r="E21" s="17">
        <v>12.1</v>
      </c>
      <c r="F21" s="18">
        <f t="shared" si="1"/>
        <v>1.7285714285714286</v>
      </c>
      <c r="G21" s="13">
        <v>0</v>
      </c>
      <c r="H21" s="10"/>
    </row>
    <row r="22" spans="1:8" ht="20.25" customHeight="1">
      <c r="A22" s="21" t="s">
        <v>76</v>
      </c>
      <c r="B22" s="19" t="s">
        <v>77</v>
      </c>
      <c r="C22" s="16">
        <v>28.5</v>
      </c>
      <c r="D22" s="17">
        <v>120.5</v>
      </c>
      <c r="E22" s="17">
        <v>0</v>
      </c>
      <c r="F22" s="18">
        <v>0</v>
      </c>
      <c r="G22" s="13">
        <f t="shared" si="0"/>
        <v>0</v>
      </c>
      <c r="H22" s="10"/>
    </row>
    <row r="23" spans="1:8" ht="42.75" customHeight="1">
      <c r="A23" s="21" t="s">
        <v>57</v>
      </c>
      <c r="B23" s="19" t="s">
        <v>68</v>
      </c>
      <c r="C23" s="17">
        <f>C24+C26+C27+C28</f>
        <v>3229.1000000000004</v>
      </c>
      <c r="D23" s="17">
        <f>D24+D26+D27+D28</f>
        <v>38151.9</v>
      </c>
      <c r="E23" s="17">
        <f>E24+E26+E27+E28</f>
        <v>2604.7999999999997</v>
      </c>
      <c r="F23" s="18">
        <f t="shared" si="1"/>
        <v>6.8274450289500646</v>
      </c>
      <c r="G23" s="13">
        <f t="shared" si="0"/>
        <v>80.666439565203902</v>
      </c>
      <c r="H23" s="10"/>
    </row>
    <row r="24" spans="1:8" ht="44.25" customHeight="1">
      <c r="A24" s="21" t="s">
        <v>58</v>
      </c>
      <c r="B24" s="19" t="s">
        <v>69</v>
      </c>
      <c r="C24" s="16">
        <v>244.8</v>
      </c>
      <c r="D24" s="17">
        <v>511.3</v>
      </c>
      <c r="E24" s="17">
        <v>255.7</v>
      </c>
      <c r="F24" s="18">
        <f t="shared" si="1"/>
        <v>50.009778994719348</v>
      </c>
      <c r="G24" s="13">
        <f t="shared" si="0"/>
        <v>104.45261437908495</v>
      </c>
      <c r="H24" s="10"/>
    </row>
    <row r="25" spans="1:8" ht="28.5" customHeight="1">
      <c r="A25" s="21" t="s">
        <v>59</v>
      </c>
      <c r="B25" s="19" t="s">
        <v>87</v>
      </c>
      <c r="C25" s="16">
        <v>244.8</v>
      </c>
      <c r="D25" s="17">
        <v>511.3</v>
      </c>
      <c r="E25" s="17">
        <v>255.7</v>
      </c>
      <c r="F25" s="18">
        <f t="shared" si="1"/>
        <v>50.009778994719348</v>
      </c>
      <c r="G25" s="13">
        <f t="shared" si="0"/>
        <v>104.45261437908495</v>
      </c>
      <c r="H25" s="10"/>
    </row>
    <row r="26" spans="1:8" ht="42" customHeight="1">
      <c r="A26" s="21" t="s">
        <v>70</v>
      </c>
      <c r="B26" s="19" t="s">
        <v>71</v>
      </c>
      <c r="C26" s="16">
        <v>1993.6</v>
      </c>
      <c r="D26" s="17">
        <v>13533.7</v>
      </c>
      <c r="E26" s="17">
        <v>927.9</v>
      </c>
      <c r="F26" s="18">
        <f t="shared" si="1"/>
        <v>6.8562181812808012</v>
      </c>
      <c r="G26" s="13">
        <f t="shared" si="0"/>
        <v>46.543940609951846</v>
      </c>
      <c r="H26" s="10"/>
    </row>
    <row r="27" spans="1:8" ht="19.5" customHeight="1">
      <c r="A27" s="21" t="s">
        <v>60</v>
      </c>
      <c r="B27" s="19" t="s">
        <v>72</v>
      </c>
      <c r="C27" s="16">
        <v>990.7</v>
      </c>
      <c r="D27" s="17">
        <v>24104.5</v>
      </c>
      <c r="E27" s="17">
        <v>1418.8</v>
      </c>
      <c r="F27" s="18">
        <f t="shared" si="1"/>
        <v>5.8860378767450063</v>
      </c>
      <c r="G27" s="13">
        <f t="shared" si="0"/>
        <v>143.21187039467043</v>
      </c>
      <c r="H27" s="10"/>
    </row>
    <row r="28" spans="1:8" ht="30.75" customHeight="1">
      <c r="A28" s="22" t="s">
        <v>88</v>
      </c>
      <c r="B28" s="23" t="s">
        <v>89</v>
      </c>
      <c r="C28" s="24">
        <v>0</v>
      </c>
      <c r="D28" s="25">
        <v>2.4</v>
      </c>
      <c r="E28" s="25">
        <v>2.4</v>
      </c>
      <c r="F28" s="18">
        <f t="shared" si="1"/>
        <v>100</v>
      </c>
      <c r="G28" s="13">
        <v>0</v>
      </c>
      <c r="H28" s="10"/>
    </row>
    <row r="29" spans="1:8" ht="16.5" customHeight="1">
      <c r="A29" s="26" t="s">
        <v>4</v>
      </c>
      <c r="B29" s="27"/>
      <c r="C29" s="55">
        <f>C31+C34+C37+C41+C43</f>
        <v>16144.5</v>
      </c>
      <c r="D29" s="55">
        <f>D31+D34+D37+D41+D45</f>
        <v>63056.7</v>
      </c>
      <c r="E29" s="55">
        <f>E31+E34+E37+E41+E45</f>
        <v>14220.900000000001</v>
      </c>
      <c r="F29" s="55">
        <f>E29/D29*100</f>
        <v>22.552559839002047</v>
      </c>
      <c r="G29" s="55">
        <f t="shared" ref="G29:G44" si="2">E29/C29*100</f>
        <v>88.085106382978722</v>
      </c>
    </row>
    <row r="30" spans="1:8" ht="14.25" customHeight="1">
      <c r="A30" s="28" t="s">
        <v>3</v>
      </c>
      <c r="B30" s="29"/>
      <c r="C30" s="55"/>
      <c r="D30" s="55"/>
      <c r="E30" s="55"/>
      <c r="F30" s="56"/>
      <c r="G30" s="16"/>
    </row>
    <row r="31" spans="1:8" ht="13.5" customHeight="1">
      <c r="A31" s="28" t="s">
        <v>5</v>
      </c>
      <c r="B31" s="30" t="s">
        <v>6</v>
      </c>
      <c r="C31" s="16">
        <f>C32+C33</f>
        <v>2687.7</v>
      </c>
      <c r="D31" s="16">
        <f>D32+D33</f>
        <v>5175.8</v>
      </c>
      <c r="E31" s="16">
        <f t="shared" ref="E31" si="3">E32+E33</f>
        <v>3067.8</v>
      </c>
      <c r="F31" s="24">
        <f t="shared" ref="F31:F46" si="4">E31/D31*100</f>
        <v>59.271996599559486</v>
      </c>
      <c r="G31" s="16">
        <f t="shared" si="2"/>
        <v>114.14220337091194</v>
      </c>
    </row>
    <row r="32" spans="1:8" ht="15.75" customHeight="1">
      <c r="A32" s="28" t="s">
        <v>65</v>
      </c>
      <c r="B32" s="30" t="s">
        <v>66</v>
      </c>
      <c r="C32" s="16">
        <v>0</v>
      </c>
      <c r="D32" s="16">
        <v>10</v>
      </c>
      <c r="E32" s="16">
        <v>0</v>
      </c>
      <c r="F32" s="24">
        <f t="shared" si="4"/>
        <v>0</v>
      </c>
      <c r="G32" s="16">
        <v>0</v>
      </c>
    </row>
    <row r="33" spans="1:15" ht="18" customHeight="1">
      <c r="A33" s="28" t="s">
        <v>7</v>
      </c>
      <c r="B33" s="30" t="s">
        <v>8</v>
      </c>
      <c r="C33" s="16">
        <v>2687.7</v>
      </c>
      <c r="D33" s="16">
        <v>5165.8</v>
      </c>
      <c r="E33" s="16">
        <v>3067.8</v>
      </c>
      <c r="F33" s="24">
        <f t="shared" si="4"/>
        <v>59.386735839560188</v>
      </c>
      <c r="G33" s="16">
        <f t="shared" si="2"/>
        <v>114.14220337091194</v>
      </c>
    </row>
    <row r="34" spans="1:15" ht="16.5" customHeight="1">
      <c r="A34" s="28" t="s">
        <v>9</v>
      </c>
      <c r="B34" s="30" t="s">
        <v>10</v>
      </c>
      <c r="C34" s="16">
        <f>C35+C36</f>
        <v>2200.6</v>
      </c>
      <c r="D34" s="16">
        <f t="shared" ref="D34:E34" si="5">D35+D36</f>
        <v>2798.3</v>
      </c>
      <c r="E34" s="16">
        <f t="shared" si="5"/>
        <v>1277</v>
      </c>
      <c r="F34" s="24">
        <f t="shared" si="4"/>
        <v>45.634849730193331</v>
      </c>
      <c r="G34" s="16">
        <f t="shared" si="2"/>
        <v>58.029628283195493</v>
      </c>
    </row>
    <row r="35" spans="1:15" ht="17.25" customHeight="1">
      <c r="A35" s="28" t="s">
        <v>11</v>
      </c>
      <c r="B35" s="30" t="s">
        <v>12</v>
      </c>
      <c r="C35" s="16">
        <v>2176.6</v>
      </c>
      <c r="D35" s="16">
        <v>2700.8</v>
      </c>
      <c r="E35" s="16">
        <v>1277</v>
      </c>
      <c r="F35" s="24">
        <f t="shared" si="4"/>
        <v>47.282286729857816</v>
      </c>
      <c r="G35" s="16">
        <f t="shared" si="2"/>
        <v>58.669484517136816</v>
      </c>
    </row>
    <row r="36" spans="1:15" ht="27.75" customHeight="1">
      <c r="A36" s="28" t="s">
        <v>13</v>
      </c>
      <c r="B36" s="30" t="s">
        <v>14</v>
      </c>
      <c r="C36" s="16">
        <v>24</v>
      </c>
      <c r="D36" s="16">
        <v>97.5</v>
      </c>
      <c r="E36" s="16">
        <v>0</v>
      </c>
      <c r="F36" s="24">
        <f t="shared" si="4"/>
        <v>0</v>
      </c>
      <c r="G36" s="16">
        <f t="shared" si="2"/>
        <v>0</v>
      </c>
    </row>
    <row r="37" spans="1:15" ht="17.25" customHeight="1">
      <c r="A37" s="28" t="s">
        <v>15</v>
      </c>
      <c r="B37" s="30" t="s">
        <v>16</v>
      </c>
      <c r="C37" s="16">
        <f>C38+C39+C40</f>
        <v>4628.3</v>
      </c>
      <c r="D37" s="16">
        <f t="shared" ref="D37:E37" si="6">D38+D39+D40</f>
        <v>39049</v>
      </c>
      <c r="E37" s="16">
        <f t="shared" si="6"/>
        <v>3420.9</v>
      </c>
      <c r="F37" s="24">
        <f t="shared" si="4"/>
        <v>8.7605316397346922</v>
      </c>
      <c r="G37" s="16">
        <f t="shared" si="2"/>
        <v>73.912667718168663</v>
      </c>
      <c r="H37" s="10"/>
    </row>
    <row r="38" spans="1:15" ht="16.5" customHeight="1">
      <c r="A38" s="28" t="s">
        <v>17</v>
      </c>
      <c r="B38" s="30" t="s">
        <v>18</v>
      </c>
      <c r="C38" s="16">
        <v>9.6</v>
      </c>
      <c r="D38" s="16">
        <v>20.399999999999999</v>
      </c>
      <c r="E38" s="16">
        <v>9.3000000000000007</v>
      </c>
      <c r="F38" s="24">
        <f t="shared" si="4"/>
        <v>45.588235294117652</v>
      </c>
      <c r="G38" s="16">
        <f t="shared" si="2"/>
        <v>96.875000000000014</v>
      </c>
      <c r="H38" s="10"/>
    </row>
    <row r="39" spans="1:15" ht="16.5" customHeight="1">
      <c r="A39" s="28" t="s">
        <v>63</v>
      </c>
      <c r="B39" s="30" t="s">
        <v>64</v>
      </c>
      <c r="C39" s="16">
        <v>0</v>
      </c>
      <c r="D39" s="16">
        <v>0</v>
      </c>
      <c r="E39" s="16">
        <v>0</v>
      </c>
      <c r="F39" s="24">
        <v>0</v>
      </c>
      <c r="G39" s="16">
        <v>0</v>
      </c>
      <c r="H39" s="10"/>
    </row>
    <row r="40" spans="1:15" ht="15.75" customHeight="1">
      <c r="A40" s="28" t="s">
        <v>19</v>
      </c>
      <c r="B40" s="30" t="s">
        <v>20</v>
      </c>
      <c r="C40" s="16">
        <v>4618.7</v>
      </c>
      <c r="D40" s="16">
        <v>39028.6</v>
      </c>
      <c r="E40" s="16">
        <v>3411.6</v>
      </c>
      <c r="F40" s="24">
        <f t="shared" si="4"/>
        <v>8.7412820342005606</v>
      </c>
      <c r="G40" s="16">
        <f t="shared" si="2"/>
        <v>73.864940351181076</v>
      </c>
      <c r="H40" s="10"/>
    </row>
    <row r="41" spans="1:15" ht="15" customHeight="1">
      <c r="A41" s="28" t="s">
        <v>82</v>
      </c>
      <c r="B41" s="30" t="s">
        <v>21</v>
      </c>
      <c r="C41" s="16">
        <f>C42</f>
        <v>6353.7</v>
      </c>
      <c r="D41" s="16">
        <f t="shared" ref="D41:E41" si="7">D42</f>
        <v>16031.4</v>
      </c>
      <c r="E41" s="16">
        <f t="shared" si="7"/>
        <v>6455.2</v>
      </c>
      <c r="F41" s="24">
        <f t="shared" si="4"/>
        <v>40.265978018139407</v>
      </c>
      <c r="G41" s="16">
        <f t="shared" si="2"/>
        <v>101.59749437335725</v>
      </c>
      <c r="H41" s="10"/>
    </row>
    <row r="42" spans="1:15" ht="16.5" customHeight="1">
      <c r="A42" s="28" t="s">
        <v>22</v>
      </c>
      <c r="B42" s="30" t="s">
        <v>23</v>
      </c>
      <c r="C42" s="16">
        <v>6353.7</v>
      </c>
      <c r="D42" s="16">
        <v>16031.4</v>
      </c>
      <c r="E42" s="16">
        <v>6455.2</v>
      </c>
      <c r="F42" s="24">
        <f t="shared" si="4"/>
        <v>40.265978018139407</v>
      </c>
      <c r="G42" s="16">
        <f t="shared" si="2"/>
        <v>101.59749437335725</v>
      </c>
      <c r="H42" s="10"/>
      <c r="O42" s="31"/>
    </row>
    <row r="43" spans="1:15" ht="16.5" customHeight="1">
      <c r="A43" s="28" t="s">
        <v>108</v>
      </c>
      <c r="B43" s="30" t="s">
        <v>109</v>
      </c>
      <c r="C43" s="16">
        <f>C44</f>
        <v>274.2</v>
      </c>
      <c r="D43" s="16">
        <v>0</v>
      </c>
      <c r="E43" s="16">
        <v>0</v>
      </c>
      <c r="F43" s="24">
        <v>0</v>
      </c>
      <c r="G43" s="16">
        <f t="shared" si="2"/>
        <v>0</v>
      </c>
      <c r="H43" s="10"/>
      <c r="O43" s="31"/>
    </row>
    <row r="44" spans="1:15" ht="16.5" customHeight="1">
      <c r="A44" s="28" t="s">
        <v>110</v>
      </c>
      <c r="B44" s="30" t="s">
        <v>111</v>
      </c>
      <c r="C44" s="16">
        <v>274.2</v>
      </c>
      <c r="D44" s="16">
        <v>0</v>
      </c>
      <c r="E44" s="16">
        <v>0</v>
      </c>
      <c r="F44" s="24">
        <v>0</v>
      </c>
      <c r="G44" s="16">
        <f t="shared" si="2"/>
        <v>0</v>
      </c>
      <c r="H44" s="10"/>
      <c r="O44" s="31"/>
    </row>
    <row r="45" spans="1:15" ht="28.5" customHeight="1">
      <c r="A45" s="32" t="s">
        <v>91</v>
      </c>
      <c r="B45" s="30" t="s">
        <v>93</v>
      </c>
      <c r="C45" s="16">
        <f>C46</f>
        <v>0</v>
      </c>
      <c r="D45" s="16">
        <f t="shared" ref="D45:E45" si="8">D46</f>
        <v>2.2000000000000002</v>
      </c>
      <c r="E45" s="16">
        <f t="shared" si="8"/>
        <v>0</v>
      </c>
      <c r="F45" s="24">
        <f t="shared" si="4"/>
        <v>0</v>
      </c>
      <c r="G45" s="16">
        <v>0</v>
      </c>
      <c r="H45" s="10"/>
      <c r="O45" s="31"/>
    </row>
    <row r="46" spans="1:15" ht="27.75" customHeight="1">
      <c r="A46" s="32" t="s">
        <v>92</v>
      </c>
      <c r="B46" s="30" t="s">
        <v>90</v>
      </c>
      <c r="C46" s="16">
        <v>0</v>
      </c>
      <c r="D46" s="16">
        <v>2.2000000000000002</v>
      </c>
      <c r="E46" s="16">
        <v>0</v>
      </c>
      <c r="F46" s="24">
        <f t="shared" si="4"/>
        <v>0</v>
      </c>
      <c r="G46" s="16">
        <v>0</v>
      </c>
      <c r="H46" s="10"/>
      <c r="O46" s="31"/>
    </row>
    <row r="47" spans="1:15" ht="33.75" customHeight="1">
      <c r="A47" s="33" t="s">
        <v>24</v>
      </c>
      <c r="B47" s="27"/>
      <c r="C47" s="16">
        <f>C5-C29</f>
        <v>-4508.2999999999993</v>
      </c>
      <c r="D47" s="16">
        <f>D5-D29</f>
        <v>-551.19999999999709</v>
      </c>
      <c r="E47" s="16">
        <f>E5-E29</f>
        <v>-3035.7000000000007</v>
      </c>
      <c r="F47" s="16"/>
      <c r="G47" s="16"/>
      <c r="H47" s="34"/>
      <c r="O47" s="31"/>
    </row>
    <row r="48" spans="1:15" ht="19.5" customHeight="1">
      <c r="A48" s="35" t="s">
        <v>25</v>
      </c>
      <c r="B48" s="36"/>
      <c r="C48" s="56">
        <f>C49+C53</f>
        <v>4508.2999999999993</v>
      </c>
      <c r="D48" s="56">
        <f>D49+D53</f>
        <v>551.19999999999709</v>
      </c>
      <c r="E48" s="56">
        <f>E49+E53</f>
        <v>3035.7000000000007</v>
      </c>
      <c r="F48" s="37"/>
      <c r="G48" s="38"/>
      <c r="H48" s="34"/>
    </row>
    <row r="49" spans="1:8" ht="36.75" customHeight="1">
      <c r="A49" s="39" t="s">
        <v>94</v>
      </c>
      <c r="B49" s="40" t="s">
        <v>95</v>
      </c>
      <c r="C49" s="24">
        <f>C50</f>
        <v>3000</v>
      </c>
      <c r="D49" s="24">
        <f>D50</f>
        <v>0</v>
      </c>
      <c r="E49" s="24">
        <f>E50</f>
        <v>3000</v>
      </c>
      <c r="F49" s="37"/>
      <c r="G49" s="38"/>
      <c r="H49" s="34"/>
    </row>
    <row r="50" spans="1:8" ht="51.75" customHeight="1">
      <c r="A50" s="39" t="s">
        <v>96</v>
      </c>
      <c r="B50" s="40" t="s">
        <v>97</v>
      </c>
      <c r="C50" s="24">
        <f>C51+C52</f>
        <v>3000</v>
      </c>
      <c r="D50" s="24">
        <f>D51+D52</f>
        <v>0</v>
      </c>
      <c r="E50" s="24">
        <f>E51+E52</f>
        <v>3000</v>
      </c>
      <c r="F50" s="37"/>
      <c r="G50" s="38"/>
      <c r="H50" s="34"/>
    </row>
    <row r="51" spans="1:8" ht="29.25" customHeight="1">
      <c r="A51" s="39" t="s">
        <v>98</v>
      </c>
      <c r="B51" s="40" t="s">
        <v>99</v>
      </c>
      <c r="C51" s="24">
        <v>3000</v>
      </c>
      <c r="D51" s="24">
        <v>4000</v>
      </c>
      <c r="E51" s="24">
        <v>3000</v>
      </c>
      <c r="F51" s="37"/>
      <c r="G51" s="38"/>
      <c r="H51" s="34"/>
    </row>
    <row r="52" spans="1:8" ht="28.5" customHeight="1">
      <c r="A52" s="39" t="s">
        <v>100</v>
      </c>
      <c r="B52" s="40" t="s">
        <v>101</v>
      </c>
      <c r="C52" s="24">
        <v>0</v>
      </c>
      <c r="D52" s="24">
        <v>-4000</v>
      </c>
      <c r="E52" s="24">
        <v>0</v>
      </c>
      <c r="F52" s="37"/>
      <c r="G52" s="38"/>
      <c r="H52" s="34"/>
    </row>
    <row r="53" spans="1:8" ht="25.5" customHeight="1">
      <c r="A53" s="28" t="s">
        <v>26</v>
      </c>
      <c r="B53" s="41" t="s">
        <v>27</v>
      </c>
      <c r="C53" s="16">
        <f>C54+C55</f>
        <v>1508.2999999999993</v>
      </c>
      <c r="D53" s="16">
        <f>D54+D55</f>
        <v>551.19999999999709</v>
      </c>
      <c r="E53" s="16">
        <f>E54+E55</f>
        <v>35.700000000000728</v>
      </c>
      <c r="F53" s="42"/>
      <c r="G53" s="42"/>
    </row>
    <row r="54" spans="1:8" ht="32.25" customHeight="1">
      <c r="A54" s="28" t="s">
        <v>28</v>
      </c>
      <c r="B54" s="41" t="s">
        <v>29</v>
      </c>
      <c r="C54" s="16">
        <v>-14883.8</v>
      </c>
      <c r="D54" s="16">
        <v>-66505.5</v>
      </c>
      <c r="E54" s="16">
        <v>-14325.9</v>
      </c>
      <c r="F54" s="42"/>
      <c r="G54" s="42"/>
    </row>
    <row r="55" spans="1:8" ht="27" customHeight="1">
      <c r="A55" s="28" t="s">
        <v>30</v>
      </c>
      <c r="B55" s="41" t="s">
        <v>31</v>
      </c>
      <c r="C55" s="16">
        <v>16392.099999999999</v>
      </c>
      <c r="D55" s="16">
        <v>67056.7</v>
      </c>
      <c r="E55" s="16">
        <v>14361.6</v>
      </c>
      <c r="F55" s="42"/>
      <c r="G55" s="42"/>
    </row>
    <row r="59" spans="1:8">
      <c r="A59" s="59" t="s">
        <v>75</v>
      </c>
      <c r="B59" s="59"/>
      <c r="C59" s="59"/>
      <c r="D59" s="59"/>
      <c r="E59" s="59"/>
      <c r="F59" s="59"/>
      <c r="G59" s="59"/>
    </row>
  </sheetData>
  <mergeCells count="2">
    <mergeCell ref="A59:G59"/>
    <mergeCell ref="A2:G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workbookViewId="0">
      <selection activeCell="B5" sqref="B5:G5"/>
    </sheetView>
  </sheetViews>
  <sheetFormatPr defaultRowHeight="15"/>
  <cols>
    <col min="1" max="1" width="25.140625" style="2" customWidth="1"/>
    <col min="2" max="2" width="19.140625" style="2" customWidth="1"/>
    <col min="3" max="3" width="14.140625" style="2" customWidth="1"/>
    <col min="4" max="4" width="16.85546875" style="2" customWidth="1"/>
    <col min="5" max="5" width="13" style="2" customWidth="1"/>
    <col min="6" max="6" width="14.28515625" style="2" customWidth="1"/>
    <col min="7" max="7" width="13.7109375" style="2" customWidth="1"/>
    <col min="8" max="16384" width="9.140625" style="2"/>
  </cols>
  <sheetData>
    <row r="2" spans="1:7" ht="96" customHeight="1">
      <c r="A2" s="60" t="s">
        <v>107</v>
      </c>
      <c r="B2" s="61"/>
      <c r="C2" s="61"/>
      <c r="D2" s="61"/>
      <c r="E2" s="61"/>
      <c r="F2" s="61"/>
      <c r="G2" s="61"/>
    </row>
    <row r="3" spans="1:7">
      <c r="G3" s="3"/>
    </row>
    <row r="4" spans="1:7" ht="94.5" customHeight="1">
      <c r="A4" s="5" t="s">
        <v>32</v>
      </c>
      <c r="B4" s="5" t="s">
        <v>33</v>
      </c>
      <c r="C4" s="5" t="s">
        <v>103</v>
      </c>
      <c r="D4" s="5" t="s">
        <v>104</v>
      </c>
      <c r="E4" s="5" t="s">
        <v>105</v>
      </c>
      <c r="F4" s="5" t="s">
        <v>85</v>
      </c>
      <c r="G4" s="5" t="s">
        <v>86</v>
      </c>
    </row>
    <row r="5" spans="1:7" ht="29.25" customHeight="1">
      <c r="A5" s="43" t="s">
        <v>34</v>
      </c>
      <c r="B5" s="57">
        <v>40.299999999999997</v>
      </c>
      <c r="C5" s="58">
        <v>5648.7</v>
      </c>
      <c r="D5" s="58">
        <v>13195.6</v>
      </c>
      <c r="E5" s="58">
        <v>6213.4</v>
      </c>
      <c r="F5" s="58">
        <f>E5/D5*100</f>
        <v>47.086907757131165</v>
      </c>
      <c r="G5" s="58">
        <f>E5/C5*100</f>
        <v>109.99699045798148</v>
      </c>
    </row>
    <row r="9" spans="1:7">
      <c r="A9" s="61" t="s">
        <v>36</v>
      </c>
      <c r="B9" s="61"/>
      <c r="C9" s="61"/>
      <c r="D9" s="61"/>
      <c r="E9" s="61"/>
      <c r="F9" s="61"/>
      <c r="G9" s="61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7"/>
  <sheetViews>
    <sheetView zoomScale="90" zoomScaleNormal="90" workbookViewId="0">
      <selection activeCell="C8" sqref="C8"/>
    </sheetView>
  </sheetViews>
  <sheetFormatPr defaultRowHeight="15"/>
  <cols>
    <col min="1" max="1" width="39.85546875" style="2" customWidth="1"/>
    <col min="2" max="2" width="16.85546875" style="2" customWidth="1"/>
    <col min="3" max="3" width="17.42578125" style="2" customWidth="1"/>
    <col min="4" max="4" width="14.5703125" style="2" customWidth="1"/>
    <col min="5" max="5" width="12.85546875" style="2" customWidth="1"/>
    <col min="6" max="6" width="13.5703125" style="2" customWidth="1"/>
    <col min="7" max="16384" width="9.140625" style="2"/>
  </cols>
  <sheetData>
    <row r="2" spans="1:7" ht="96" customHeight="1">
      <c r="A2" s="60" t="s">
        <v>106</v>
      </c>
      <c r="B2" s="61"/>
      <c r="C2" s="61"/>
      <c r="D2" s="61"/>
      <c r="E2" s="61"/>
      <c r="F2" s="61"/>
    </row>
    <row r="3" spans="1:7">
      <c r="F3" s="3"/>
    </row>
    <row r="4" spans="1:7" ht="75.75" customHeight="1">
      <c r="A4" s="5" t="s">
        <v>61</v>
      </c>
      <c r="B4" s="5" t="s">
        <v>103</v>
      </c>
      <c r="C4" s="5" t="s">
        <v>104</v>
      </c>
      <c r="D4" s="5" t="s">
        <v>105</v>
      </c>
      <c r="E4" s="5" t="s">
        <v>85</v>
      </c>
      <c r="F4" s="5" t="s">
        <v>86</v>
      </c>
    </row>
    <row r="5" spans="1:7" ht="75.75" customHeight="1">
      <c r="A5" s="44" t="s">
        <v>79</v>
      </c>
      <c r="B5" s="13">
        <v>0</v>
      </c>
      <c r="C5" s="13">
        <v>2</v>
      </c>
      <c r="D5" s="13">
        <v>0</v>
      </c>
      <c r="E5" s="13">
        <f>D5/C5*100</f>
        <v>0</v>
      </c>
      <c r="F5" s="13">
        <v>0</v>
      </c>
    </row>
    <row r="6" spans="1:7" ht="69.75" customHeight="1">
      <c r="A6" s="45" t="s">
        <v>80</v>
      </c>
      <c r="B6" s="13">
        <v>0</v>
      </c>
      <c r="C6" s="13">
        <v>2</v>
      </c>
      <c r="D6" s="13">
        <v>0</v>
      </c>
      <c r="E6" s="13">
        <f t="shared" ref="E6:E13" si="0">D6/C6*100</f>
        <v>0</v>
      </c>
      <c r="F6" s="13">
        <v>0</v>
      </c>
    </row>
    <row r="7" spans="1:7" ht="70.5" customHeight="1">
      <c r="A7" s="46" t="s">
        <v>67</v>
      </c>
      <c r="B7" s="13">
        <v>1655.6</v>
      </c>
      <c r="C7" s="13">
        <v>2343.1999999999998</v>
      </c>
      <c r="D7" s="13">
        <v>1504.2</v>
      </c>
      <c r="E7" s="13">
        <f t="shared" si="0"/>
        <v>64.194264254011614</v>
      </c>
      <c r="F7" s="13">
        <f t="shared" ref="F7:F13" si="1">D7/B7*100</f>
        <v>90.855279052911342</v>
      </c>
    </row>
    <row r="8" spans="1:7" ht="81.75" customHeight="1">
      <c r="A8" s="47" t="s">
        <v>83</v>
      </c>
      <c r="B8" s="13">
        <v>0</v>
      </c>
      <c r="C8" s="13">
        <v>130</v>
      </c>
      <c r="D8" s="13">
        <v>0</v>
      </c>
      <c r="E8" s="13">
        <f t="shared" si="0"/>
        <v>0</v>
      </c>
      <c r="F8" s="13">
        <v>0</v>
      </c>
      <c r="G8" s="48"/>
    </row>
    <row r="9" spans="1:7" ht="58.5" customHeight="1">
      <c r="A9" s="49" t="s">
        <v>73</v>
      </c>
      <c r="B9" s="13">
        <v>2176.6</v>
      </c>
      <c r="C9" s="13">
        <v>2700.8</v>
      </c>
      <c r="D9" s="13">
        <v>1277</v>
      </c>
      <c r="E9" s="13">
        <f t="shared" si="0"/>
        <v>47.282286729857816</v>
      </c>
      <c r="F9" s="13">
        <f t="shared" si="1"/>
        <v>58.669484517136816</v>
      </c>
    </row>
    <row r="10" spans="1:7" ht="99" customHeight="1">
      <c r="A10" s="50" t="s">
        <v>81</v>
      </c>
      <c r="B10" s="13">
        <v>0</v>
      </c>
      <c r="C10" s="13">
        <v>84</v>
      </c>
      <c r="D10" s="13">
        <v>0</v>
      </c>
      <c r="E10" s="13">
        <f t="shared" si="0"/>
        <v>0</v>
      </c>
      <c r="F10" s="13">
        <v>0</v>
      </c>
    </row>
    <row r="11" spans="1:7" ht="86.25" customHeight="1">
      <c r="A11" s="51" t="s">
        <v>84</v>
      </c>
      <c r="B11" s="13">
        <v>1993.6</v>
      </c>
      <c r="C11" s="13">
        <v>12105</v>
      </c>
      <c r="D11" s="13">
        <v>927.9</v>
      </c>
      <c r="E11" s="13">
        <f t="shared" si="0"/>
        <v>7.6654275092936803</v>
      </c>
      <c r="F11" s="13">
        <f t="shared" si="1"/>
        <v>46.543940609951846</v>
      </c>
    </row>
    <row r="12" spans="1:7" ht="67.5" hidden="1" customHeight="1">
      <c r="A12" s="52" t="s">
        <v>78</v>
      </c>
      <c r="B12" s="13">
        <v>0</v>
      </c>
      <c r="C12" s="13">
        <v>0</v>
      </c>
      <c r="D12" s="13">
        <v>0</v>
      </c>
      <c r="E12" s="13" t="e">
        <f t="shared" si="0"/>
        <v>#DIV/0!</v>
      </c>
      <c r="F12" s="13" t="e">
        <f t="shared" si="1"/>
        <v>#DIV/0!</v>
      </c>
    </row>
    <row r="13" spans="1:7" ht="27" customHeight="1">
      <c r="A13" s="53" t="s">
        <v>62</v>
      </c>
      <c r="B13" s="9">
        <f>SUM(B5:B12)</f>
        <v>5825.7999999999993</v>
      </c>
      <c r="C13" s="9">
        <f>SUM(C5:C12)</f>
        <v>17367</v>
      </c>
      <c r="D13" s="9">
        <f>SUM(D5:D12)</f>
        <v>3709.1</v>
      </c>
      <c r="E13" s="9">
        <f t="shared" si="0"/>
        <v>21.357171647377211</v>
      </c>
      <c r="F13" s="9">
        <f t="shared" si="1"/>
        <v>63.666792543513338</v>
      </c>
      <c r="G13" s="54"/>
    </row>
    <row r="17" spans="1:6">
      <c r="A17" s="61" t="s">
        <v>36</v>
      </c>
      <c r="B17" s="61"/>
      <c r="C17" s="61"/>
      <c r="D17" s="61"/>
      <c r="E17" s="61"/>
      <c r="F17" s="61"/>
    </row>
  </sheetData>
  <sortState ref="A5:F9">
    <sortCondition sortBy="cellColor" ref="F6" dxfId="0"/>
  </sortState>
  <mergeCells count="2">
    <mergeCell ref="A2:F2"/>
    <mergeCell ref="A17:F1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2022-07-26T09:20:51Z</cp:lastPrinted>
  <dcterms:created xsi:type="dcterms:W3CDTF">2017-04-17T10:25:39Z</dcterms:created>
  <dcterms:modified xsi:type="dcterms:W3CDTF">2022-07-26T12:56:21Z</dcterms:modified>
</cp:coreProperties>
</file>