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810" yWindow="-315" windowWidth="13470" windowHeight="131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</definedNames>
  <calcPr calcId="125725"/>
</workbook>
</file>

<file path=xl/calcChain.xml><?xml version="1.0" encoding="utf-8"?>
<calcChain xmlns="http://schemas.openxmlformats.org/spreadsheetml/2006/main">
  <c r="E11" i="3"/>
  <c r="E10"/>
  <c r="E9"/>
  <c r="E8"/>
  <c r="E6"/>
  <c r="E5"/>
  <c r="F12"/>
  <c r="F11"/>
  <c r="F9"/>
  <c r="F5"/>
  <c r="E36" i="1"/>
  <c r="D36"/>
  <c r="G37"/>
  <c r="G39"/>
  <c r="G40"/>
  <c r="G42"/>
  <c r="G43"/>
  <c r="G44"/>
  <c r="G46"/>
  <c r="G50"/>
  <c r="F37"/>
  <c r="F39"/>
  <c r="F40"/>
  <c r="F42"/>
  <c r="F44"/>
  <c r="F46"/>
  <c r="F48"/>
  <c r="F51"/>
  <c r="F52"/>
  <c r="G8"/>
  <c r="G9"/>
  <c r="G10"/>
  <c r="G13"/>
  <c r="G14"/>
  <c r="G15"/>
  <c r="G17"/>
  <c r="G20"/>
  <c r="G21"/>
  <c r="G24"/>
  <c r="G26"/>
  <c r="G27"/>
  <c r="G28"/>
  <c r="G29"/>
  <c r="G30"/>
  <c r="G32"/>
  <c r="F8"/>
  <c r="F9"/>
  <c r="F10"/>
  <c r="F11"/>
  <c r="F12"/>
  <c r="F13"/>
  <c r="F14"/>
  <c r="F15"/>
  <c r="F16"/>
  <c r="F17"/>
  <c r="F18"/>
  <c r="F19"/>
  <c r="F20"/>
  <c r="F21"/>
  <c r="F22"/>
  <c r="F23"/>
  <c r="F26"/>
  <c r="F27"/>
  <c r="F28"/>
  <c r="F29"/>
  <c r="F31"/>
  <c r="E56"/>
  <c r="E55"/>
  <c r="E5"/>
  <c r="D5"/>
  <c r="C59"/>
  <c r="C49"/>
  <c r="C34" s="1"/>
  <c r="G7"/>
  <c r="F7"/>
  <c r="C56"/>
  <c r="C55" s="1"/>
  <c r="C54" s="1"/>
  <c r="D56"/>
  <c r="D55" s="1"/>
  <c r="D51"/>
  <c r="E51"/>
  <c r="C51"/>
  <c r="D49"/>
  <c r="E49"/>
  <c r="G49" s="1"/>
  <c r="C47"/>
  <c r="E47"/>
  <c r="D47"/>
  <c r="D45"/>
  <c r="F47" l="1"/>
  <c r="E59"/>
  <c r="E54" s="1"/>
  <c r="E45"/>
  <c r="E41"/>
  <c r="D41"/>
  <c r="E38"/>
  <c r="D38"/>
  <c r="G36"/>
  <c r="B13" i="3"/>
  <c r="C5" i="1"/>
  <c r="E7" i="3"/>
  <c r="C13"/>
  <c r="E13" s="1"/>
  <c r="D13"/>
  <c r="F13" l="1"/>
  <c r="G41" i="1"/>
  <c r="F41"/>
  <c r="G38"/>
  <c r="F38"/>
  <c r="G45"/>
  <c r="F45"/>
  <c r="F36"/>
  <c r="D34"/>
  <c r="E34"/>
  <c r="G34" s="1"/>
  <c r="C53"/>
  <c r="G5"/>
  <c r="D59" l="1"/>
  <c r="D54" s="1"/>
  <c r="F34" l="1"/>
  <c r="F5" l="1"/>
  <c r="E53" l="1"/>
  <c r="D53"/>
  <c r="G5" i="2" l="1"/>
  <c r="F5"/>
</calcChain>
</file>

<file path=xl/sharedStrings.xml><?xml version="1.0" encoding="utf-8"?>
<sst xmlns="http://schemas.openxmlformats.org/spreadsheetml/2006/main" count="147" uniqueCount="133">
  <si>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</si>
  <si>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</si>
  <si>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</si>
  <si>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</si>
  <si>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</si>
  <si>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</si>
  <si>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</si>
  <si>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</si>
  <si>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</si>
  <si>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</si>
  <si>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</si>
  <si>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</si>
  <si>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</si>
  <si>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</si>
  <si>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</si>
  <si>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</si>
  <si>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</si>
  <si>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</si>
  <si>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</si>
  <si>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</si>
  <si>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</si>
  <si>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</si>
  <si>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</si>
  <si>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</si>
  <si>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</si>
  <si>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</si>
  <si>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</si>
  <si>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</si>
  <si>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</si>
  <si>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</si>
  <si>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</si>
  <si>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</si>
  <si>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</si>
  <si>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</si>
  <si>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</si>
  <si>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</si>
  <si>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</si>
  <si>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</si>
  <si>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</si>
  <si>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</si>
  <si>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</si>
  <si>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 xml:space="preserve">Налоги на товары    ( работы, услуги) реализуемые на территории Российской Федерации 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</si>
  <si>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</si>
  <si>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</si>
  <si>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</si>
  <si>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</si>
  <si>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</si>
  <si>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</si>
  <si>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</si>
  <si>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</si>
  <si>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</si>
  <si>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</si>
  <si>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</si>
  <si>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</si>
  <si>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</si>
  <si>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</si>
  <si>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</si>
  <si>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</si>
  <si>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</si>
  <si>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</si>
  <si>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</si>
  <si>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</si>
  <si>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</si>
  <si>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</si>
  <si>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</si>
  <si>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</si>
  <si>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</si>
  <si>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</si>
  <si>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</si>
  <si>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</si>
  <si>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</si>
  <si>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</si>
  <si>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</si>
  <si>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</si>
  <si>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</si>
  <si>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111090400000000120</t>
  </si>
  <si>
    <t>Начальник финансового управления                                                                                         Е.А. Малышева</t>
  </si>
  <si>
    <t>Прочие неналоговые доходы</t>
  </si>
  <si>
    <t>11700000000000000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</si>
  <si>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</si>
  <si>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</si>
  <si>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</si>
  <si>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</si>
  <si>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</si>
  <si>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% исполнения плана 2021 года</t>
  </si>
  <si>
    <t>% исполнения 2021 года к 2020 году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</si>
  <si>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</si>
  <si>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</si>
  <si>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20216001130001150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</si>
  <si>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</si>
  <si>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</si>
  <si>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</si>
  <si>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</si>
  <si>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</si>
  <si>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( модернизации ) объектов питьевого водоснабжения </t>
  </si>
  <si>
    <t>Физическая культура и спорт</t>
  </si>
  <si>
    <t>00 1100 0000000000 000</t>
  </si>
  <si>
    <t xml:space="preserve">Физическая культура </t>
  </si>
  <si>
    <t>00 1101 0000000000 000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</si>
  <si>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</si>
  <si>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</si>
  <si>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</si>
  <si>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</si>
  <si>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Получение бюджетных кредитов от других бюджетов бюджетной системы</t>
  </si>
  <si>
    <t>00 0103 0100130000 710</t>
  </si>
  <si>
    <t>Погашение бюджетных кредитов от других бюджетов бюджетной системы</t>
  </si>
  <si>
    <t>00 0103 0100130000 810</t>
  </si>
  <si>
    <t>Социальная политика</t>
  </si>
  <si>
    <t>00 1000 0000000000 000</t>
  </si>
  <si>
    <t>00 1003 0000000000 000</t>
  </si>
  <si>
    <t>Социальное обеспечение населения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</si>
  <si>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</si>
  <si>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</si>
  <si>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</si>
  <si>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00 1301 0000000000 000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</si>
  <si>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октября 2021 года      
</t>
  </si>
  <si>
    <t>Исполнено на 1 октября 2020 г. (тыс.руб)</t>
  </si>
  <si>
    <t>Утвержденные бюджетные назначения на           1 октября 2021 г. (тыс.руб)</t>
  </si>
  <si>
    <t>Исполнено на 1 октября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</si>
  <si>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октября 2021 г.
</t>
  </si>
  <si>
    <t>Исполнено на 1 октября 2020 г.                       (тыс. руб.)</t>
  </si>
  <si>
    <t>Утвержденные бюджетные назначения на 1 октября 2021 г. (тыс. руб.)</t>
  </si>
  <si>
    <t>Исполнено на 1 октября 2021 г.                       (тыс. руб.)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</si>
  <si>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2021 года     
</t>
  </si>
  <si>
    <t>Прочие межбюджетные трансферты, передаваемые бюджетам поселений</t>
  </si>
  <si>
    <t>20240014130052150</t>
  </si>
  <si>
    <t>Возврат прочих остатков 219</t>
  </si>
  <si>
    <t>21960010100000150</t>
  </si>
  <si>
    <t>св. 10,2 раза</t>
  </si>
  <si>
    <t>св. 2,5 раза</t>
  </si>
  <si>
    <t>св. 10 раз</t>
  </si>
  <si>
    <t>св. 3,6 раза</t>
  </si>
  <si>
    <t>св. 8,6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</si>
</sst>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Fill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65" fontId="7" fillId="0" borderId="1" xfId="5" applyNumberFormat="1" applyFont="1" applyFill="1" applyBorder="1" applyAlignment="1" applyProtection="1">
      <alignment wrapText="1"/>
      <protection hidden="1"/>
    </xf>
    <xf numFmtId="165" fontId="7" fillId="0" borderId="1" xfId="7" applyNumberFormat="1" applyFont="1" applyFill="1" applyBorder="1" applyAlignment="1" applyProtection="1">
      <alignment wrapText="1"/>
      <protection hidden="1"/>
    </xf>
    <xf numFmtId="165" fontId="7" fillId="0" borderId="5" xfId="9" applyNumberFormat="1" applyFont="1" applyFill="1" applyBorder="1" applyAlignment="1" applyProtection="1">
      <alignment wrapText="1"/>
      <protection hidden="1"/>
    </xf>
    <xf numFmtId="165" fontId="7" fillId="0" borderId="1" xfId="10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right" vertical="top" wrapText="1"/>
    </xf>
    <xf numFmtId="37" fontId="4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5" fontId="7" fillId="0" borderId="4" xfId="11" applyNumberFormat="1" applyFont="1" applyFill="1" applyBorder="1" applyAlignment="1" applyProtection="1">
      <alignment wrapText="1"/>
      <protection hidden="1"/>
    </xf>
    <xf numFmtId="0" fontId="2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0" borderId="0" xfId="0" applyNumberFormat="1" applyFont="1"/>
    <xf numFmtId="165" fontId="7" fillId="0" borderId="1" xfId="14" applyNumberFormat="1" applyFont="1" applyFill="1" applyBorder="1" applyAlignment="1" applyProtection="1">
      <alignment wrapText="1"/>
      <protection hidden="1"/>
    </xf>
    <xf numFmtId="165" fontId="7" fillId="0" borderId="1" xfId="16" applyNumberFormat="1" applyFont="1" applyFill="1" applyBorder="1" applyAlignment="1" applyProtection="1">
      <alignment wrapText="1"/>
      <protection hidden="1"/>
    </xf>
    <xf numFmtId="0" fontId="2" fillId="0" borderId="0" xfId="0" applyFont="1" applyFill="1"/>
    <xf numFmtId="164" fontId="2" fillId="0" borderId="0" xfId="0" applyNumberFormat="1" applyFont="1"/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Fill="1"/>
    <xf numFmtId="164" fontId="4" fillId="3" borderId="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5" fontId="7" fillId="0" borderId="1" xfId="13" applyNumberFormat="1" applyFont="1" applyFill="1" applyBorder="1" applyAlignment="1" applyProtection="1">
      <alignment wrapText="1"/>
      <protection hidden="1"/>
    </xf>
    <xf numFmtId="0" fontId="9" fillId="0" borderId="3" xfId="0" applyFont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</cellXfs>
  <cellStyles count="21"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65"/>
  <sheetViews>
    <sheetView tabSelected="1" zoomScale="90" zoomScaleNormal="90" workbookViewId="0">
      <selection activeCell="G18" sqref="G18"/>
    </sheetView>
  </sheetViews>
  <sheetFormatPr defaultRowHeight="15.75"/>
  <cols>
    <col min="1" max="1" width="34.7109375" style="3" customWidth="1"/>
    <col min="2" max="2" width="21.140625" style="3" customWidth="1"/>
    <col min="3" max="3" width="13" style="3" customWidth="1"/>
    <col min="4" max="4" width="16.85546875" style="3" customWidth="1"/>
    <col min="5" max="5" width="12.42578125" style="3" customWidth="1"/>
    <col min="6" max="6" width="13.140625" style="3" customWidth="1"/>
    <col min="7" max="7" width="13.28515625" style="3" customWidth="1"/>
    <col min="8" max="8" width="19.140625" style="3" customWidth="1"/>
    <col min="9" max="16384" width="9.140625" style="3"/>
  </cols>
  <sheetData>
    <row r="2" spans="1:8" ht="64.5" customHeight="1">
      <c r="A2" s="89" t="s">
        <v>115</v>
      </c>
      <c r="B2" s="90"/>
      <c r="C2" s="90"/>
      <c r="D2" s="90"/>
      <c r="E2" s="90"/>
      <c r="F2" s="90"/>
      <c r="G2" s="90"/>
    </row>
    <row r="3" spans="1:8">
      <c r="A3" s="1"/>
      <c r="B3" s="1"/>
      <c r="C3" s="1"/>
      <c r="D3" s="1"/>
      <c r="E3" s="1"/>
      <c r="F3" s="1"/>
      <c r="G3" s="2" t="s">
        <v>35</v>
      </c>
    </row>
    <row r="4" spans="1:8" ht="75.75" customHeight="1">
      <c r="A4" s="7" t="s">
        <v>0</v>
      </c>
      <c r="B4" s="7" t="s">
        <v>1</v>
      </c>
      <c r="C4" s="73" t="s">
        <v>116</v>
      </c>
      <c r="D4" s="73" t="s">
        <v>117</v>
      </c>
      <c r="E4" s="73" t="s">
        <v>118</v>
      </c>
      <c r="F4" s="5" t="s">
        <v>84</v>
      </c>
      <c r="G4" s="5" t="s">
        <v>85</v>
      </c>
    </row>
    <row r="5" spans="1:8" ht="23.25" customHeight="1">
      <c r="A5" s="29" t="s">
        <v>2</v>
      </c>
      <c r="B5" s="30"/>
      <c r="C5" s="46">
        <f>C7+C26</f>
        <v>128933</v>
      </c>
      <c r="D5" s="80">
        <f>D7+D26+D33</f>
        <v>58424.799999999996</v>
      </c>
      <c r="E5" s="80">
        <f>E7+E26+E33</f>
        <v>26210.999999999996</v>
      </c>
      <c r="F5" s="83">
        <f>E5/D5*100</f>
        <v>44.862797989894702</v>
      </c>
      <c r="G5" s="80">
        <f t="shared" ref="G5:G32" si="0">E5/C5*100</f>
        <v>20.329163208798366</v>
      </c>
      <c r="H5" s="40"/>
    </row>
    <row r="6" spans="1:8" ht="15" customHeight="1">
      <c r="A6" s="13" t="s">
        <v>3</v>
      </c>
      <c r="B6" s="22"/>
      <c r="C6" s="45"/>
      <c r="D6" s="79"/>
      <c r="E6" s="79"/>
      <c r="F6" s="83"/>
      <c r="G6" s="80"/>
      <c r="H6" s="40"/>
    </row>
    <row r="7" spans="1:8" ht="18.75" customHeight="1">
      <c r="A7" s="14" t="s">
        <v>37</v>
      </c>
      <c r="B7" s="23">
        <v>1E+16</v>
      </c>
      <c r="C7" s="54">
        <v>12560.7</v>
      </c>
      <c r="D7" s="78">
        <v>34599.199999999997</v>
      </c>
      <c r="E7" s="78">
        <v>12633.3</v>
      </c>
      <c r="F7" s="84">
        <f t="shared" ref="F7:F31" si="1">E7/D7*100</f>
        <v>36.513271983167236</v>
      </c>
      <c r="G7" s="79">
        <f t="shared" si="0"/>
        <v>100.57799326470658</v>
      </c>
      <c r="H7" s="40"/>
    </row>
    <row r="8" spans="1:8" ht="14.25" customHeight="1">
      <c r="A8" s="14" t="s">
        <v>38</v>
      </c>
      <c r="B8" s="23">
        <v>1.01E+16</v>
      </c>
      <c r="C8" s="54">
        <v>7458.5</v>
      </c>
      <c r="D8" s="78">
        <v>9302.7000000000007</v>
      </c>
      <c r="E8" s="78">
        <v>7532</v>
      </c>
      <c r="F8" s="84">
        <f t="shared" si="1"/>
        <v>80.965741128919561</v>
      </c>
      <c r="G8" s="79">
        <f t="shared" si="0"/>
        <v>100.98545283904269</v>
      </c>
      <c r="H8" s="40"/>
    </row>
    <row r="9" spans="1:8" ht="14.25" customHeight="1">
      <c r="A9" s="14" t="s">
        <v>39</v>
      </c>
      <c r="B9" s="24" t="s">
        <v>40</v>
      </c>
      <c r="C9" s="54">
        <v>7458.5</v>
      </c>
      <c r="D9" s="78">
        <v>9302.7000000000007</v>
      </c>
      <c r="E9" s="78">
        <v>7532</v>
      </c>
      <c r="F9" s="84">
        <f t="shared" si="1"/>
        <v>80.965741128919561</v>
      </c>
      <c r="G9" s="79">
        <f t="shared" si="0"/>
        <v>100.98545283904269</v>
      </c>
      <c r="H9" s="40"/>
    </row>
    <row r="10" spans="1:8" ht="42" customHeight="1">
      <c r="A10" s="15" t="s">
        <v>41</v>
      </c>
      <c r="B10" s="24" t="s">
        <v>42</v>
      </c>
      <c r="C10" s="54">
        <v>1531.3</v>
      </c>
      <c r="D10" s="78">
        <v>2418.9</v>
      </c>
      <c r="E10" s="78">
        <v>1793.7</v>
      </c>
      <c r="F10" s="84">
        <f t="shared" si="1"/>
        <v>74.153540865682743</v>
      </c>
      <c r="G10" s="79">
        <f t="shared" si="0"/>
        <v>117.13576699536344</v>
      </c>
      <c r="H10" s="40"/>
    </row>
    <row r="11" spans="1:8">
      <c r="A11" s="14" t="s">
        <v>43</v>
      </c>
      <c r="B11" s="23">
        <v>1.05E+16</v>
      </c>
      <c r="C11" s="54">
        <v>69.3</v>
      </c>
      <c r="D11" s="78">
        <v>834.3</v>
      </c>
      <c r="E11" s="78">
        <v>706.8</v>
      </c>
      <c r="F11" s="84">
        <f t="shared" si="1"/>
        <v>84.717727436174044</v>
      </c>
      <c r="G11" s="79" t="s">
        <v>128</v>
      </c>
      <c r="H11" s="40"/>
    </row>
    <row r="12" spans="1:8" ht="16.5" customHeight="1">
      <c r="A12" s="14" t="s">
        <v>44</v>
      </c>
      <c r="B12" s="23">
        <v>1.05030000100001E+16</v>
      </c>
      <c r="C12" s="54">
        <v>69.3</v>
      </c>
      <c r="D12" s="78">
        <v>834.3</v>
      </c>
      <c r="E12" s="78">
        <v>706.8</v>
      </c>
      <c r="F12" s="84">
        <f t="shared" si="1"/>
        <v>84.717727436174044</v>
      </c>
      <c r="G12" s="79" t="s">
        <v>128</v>
      </c>
      <c r="H12" s="40"/>
    </row>
    <row r="13" spans="1:8">
      <c r="A13" s="16" t="s">
        <v>45</v>
      </c>
      <c r="B13" s="23">
        <v>1.06E+16</v>
      </c>
      <c r="C13" s="54">
        <v>3379.4</v>
      </c>
      <c r="D13" s="78">
        <v>20888.3</v>
      </c>
      <c r="E13" s="78">
        <v>2275.6</v>
      </c>
      <c r="F13" s="84">
        <f t="shared" si="1"/>
        <v>10.894136909178822</v>
      </c>
      <c r="G13" s="79">
        <f t="shared" si="0"/>
        <v>67.337397171095461</v>
      </c>
      <c r="H13" s="40"/>
    </row>
    <row r="14" spans="1:8" ht="18.75" customHeight="1">
      <c r="A14" s="16" t="s">
        <v>46</v>
      </c>
      <c r="B14" s="24" t="s">
        <v>90</v>
      </c>
      <c r="C14" s="54">
        <v>169.1</v>
      </c>
      <c r="D14" s="78">
        <v>1810</v>
      </c>
      <c r="E14" s="78">
        <v>180.7</v>
      </c>
      <c r="F14" s="84">
        <f t="shared" si="1"/>
        <v>9.983425414364639</v>
      </c>
      <c r="G14" s="79">
        <f t="shared" si="0"/>
        <v>106.85984624482555</v>
      </c>
      <c r="H14" s="40"/>
    </row>
    <row r="15" spans="1:8" ht="14.25" customHeight="1">
      <c r="A15" s="16" t="s">
        <v>47</v>
      </c>
      <c r="B15" s="24" t="s">
        <v>48</v>
      </c>
      <c r="C15" s="54">
        <v>3210.2</v>
      </c>
      <c r="D15" s="78">
        <v>19078.3</v>
      </c>
      <c r="E15" s="78">
        <v>2094.9</v>
      </c>
      <c r="F15" s="84">
        <f t="shared" si="1"/>
        <v>10.980538098258231</v>
      </c>
      <c r="G15" s="79">
        <f t="shared" si="0"/>
        <v>65.257616347891101</v>
      </c>
      <c r="H15" s="40"/>
    </row>
    <row r="16" spans="1:8" ht="40.5" customHeight="1">
      <c r="A16" s="91" t="s">
        <v>49</v>
      </c>
      <c r="B16" s="24" t="s">
        <v>50</v>
      </c>
      <c r="C16" s="54">
        <v>111.3</v>
      </c>
      <c r="D16" s="78">
        <v>455</v>
      </c>
      <c r="E16" s="78">
        <v>273.7</v>
      </c>
      <c r="F16" s="84">
        <f t="shared" si="1"/>
        <v>60.153846153846146</v>
      </c>
      <c r="G16" s="79" t="s">
        <v>129</v>
      </c>
      <c r="H16" s="40"/>
    </row>
    <row r="17" spans="1:8" ht="24" hidden="1" customHeight="1">
      <c r="A17" s="91"/>
      <c r="B17" s="25"/>
      <c r="C17" s="47">
        <v>423.6</v>
      </c>
      <c r="D17" s="78"/>
      <c r="E17" s="78"/>
      <c r="F17" s="84" t="e">
        <f t="shared" si="1"/>
        <v>#DIV/0!</v>
      </c>
      <c r="G17" s="79">
        <f t="shared" si="0"/>
        <v>0</v>
      </c>
      <c r="H17" s="40"/>
    </row>
    <row r="18" spans="1:8" ht="78.75" customHeight="1">
      <c r="A18" s="16" t="s">
        <v>51</v>
      </c>
      <c r="B18" s="24" t="s">
        <v>91</v>
      </c>
      <c r="C18" s="48">
        <v>110.9</v>
      </c>
      <c r="D18" s="78">
        <v>400</v>
      </c>
      <c r="E18" s="78">
        <v>273.7</v>
      </c>
      <c r="F18" s="84">
        <f t="shared" si="1"/>
        <v>68.424999999999997</v>
      </c>
      <c r="G18" s="79" t="s">
        <v>129</v>
      </c>
      <c r="H18" s="40"/>
    </row>
    <row r="19" spans="1:8" ht="104.25" customHeight="1">
      <c r="A19" s="16" t="s">
        <v>52</v>
      </c>
      <c r="B19" s="24" t="s">
        <v>92</v>
      </c>
      <c r="C19" s="48">
        <v>0</v>
      </c>
      <c r="D19" s="78">
        <v>50</v>
      </c>
      <c r="E19" s="78">
        <v>0</v>
      </c>
      <c r="F19" s="84">
        <f t="shared" si="1"/>
        <v>0</v>
      </c>
      <c r="G19" s="79">
        <v>0</v>
      </c>
      <c r="H19" s="40"/>
    </row>
    <row r="20" spans="1:8" ht="52.5" hidden="1" customHeight="1">
      <c r="A20" s="16" t="s">
        <v>53</v>
      </c>
      <c r="B20" s="24" t="s">
        <v>75</v>
      </c>
      <c r="C20" s="48">
        <v>423.3</v>
      </c>
      <c r="D20" s="78">
        <v>749.5</v>
      </c>
      <c r="E20" s="78">
        <v>423.3</v>
      </c>
      <c r="F20" s="84">
        <f t="shared" si="1"/>
        <v>56.477651767845231</v>
      </c>
      <c r="G20" s="79">
        <f t="shared" si="0"/>
        <v>100</v>
      </c>
      <c r="H20" s="40"/>
    </row>
    <row r="21" spans="1:8" ht="54.75" customHeight="1">
      <c r="A21" s="16" t="s">
        <v>53</v>
      </c>
      <c r="B21" s="24" t="s">
        <v>93</v>
      </c>
      <c r="C21" s="48">
        <v>0.4</v>
      </c>
      <c r="D21" s="78">
        <v>5</v>
      </c>
      <c r="E21" s="78">
        <v>0</v>
      </c>
      <c r="F21" s="84">
        <f t="shared" si="1"/>
        <v>0</v>
      </c>
      <c r="G21" s="79">
        <f t="shared" si="0"/>
        <v>0</v>
      </c>
      <c r="H21" s="40"/>
    </row>
    <row r="22" spans="1:8" ht="28.5" customHeight="1">
      <c r="A22" s="16" t="s">
        <v>54</v>
      </c>
      <c r="B22" s="24" t="s">
        <v>55</v>
      </c>
      <c r="C22" s="55">
        <v>2.2999999999999998</v>
      </c>
      <c r="D22" s="78">
        <v>700</v>
      </c>
      <c r="E22" s="78">
        <v>22.9</v>
      </c>
      <c r="F22" s="84">
        <f t="shared" si="1"/>
        <v>3.2714285714285709</v>
      </c>
      <c r="G22" s="79" t="s">
        <v>130</v>
      </c>
      <c r="H22" s="40"/>
    </row>
    <row r="23" spans="1:8" ht="64.5" customHeight="1">
      <c r="A23" s="16" t="s">
        <v>56</v>
      </c>
      <c r="B23" s="24" t="s">
        <v>57</v>
      </c>
      <c r="C23" s="55">
        <v>2.2999999999999998</v>
      </c>
      <c r="D23" s="78">
        <v>700</v>
      </c>
      <c r="E23" s="78">
        <v>22.9</v>
      </c>
      <c r="F23" s="84">
        <f t="shared" si="1"/>
        <v>3.2714285714285709</v>
      </c>
      <c r="G23" s="79" t="s">
        <v>130</v>
      </c>
      <c r="H23" s="40"/>
    </row>
    <row r="24" spans="1:8" ht="18.75" customHeight="1">
      <c r="A24" s="16" t="s">
        <v>58</v>
      </c>
      <c r="B24" s="24" t="s">
        <v>59</v>
      </c>
      <c r="C24" s="55">
        <v>0.6</v>
      </c>
      <c r="D24" s="78">
        <v>0</v>
      </c>
      <c r="E24" s="78">
        <v>0</v>
      </c>
      <c r="F24" s="84">
        <v>0</v>
      </c>
      <c r="G24" s="79">
        <f t="shared" si="0"/>
        <v>0</v>
      </c>
      <c r="H24" s="40"/>
    </row>
    <row r="25" spans="1:8" ht="20.25" customHeight="1">
      <c r="A25" s="33" t="s">
        <v>77</v>
      </c>
      <c r="B25" s="24" t="s">
        <v>78</v>
      </c>
      <c r="C25" s="55">
        <v>8</v>
      </c>
      <c r="D25" s="78">
        <v>0</v>
      </c>
      <c r="E25" s="78">
        <v>28.5</v>
      </c>
      <c r="F25" s="84">
        <v>0</v>
      </c>
      <c r="G25" s="79" t="s">
        <v>131</v>
      </c>
      <c r="H25" s="40"/>
    </row>
    <row r="26" spans="1:8" ht="40.5" customHeight="1">
      <c r="A26" s="16" t="s">
        <v>60</v>
      </c>
      <c r="B26" s="24" t="s">
        <v>69</v>
      </c>
      <c r="C26" s="56">
        <v>116372.3</v>
      </c>
      <c r="D26" s="78">
        <v>26178.9</v>
      </c>
      <c r="E26" s="78">
        <v>13839.9</v>
      </c>
      <c r="F26" s="84">
        <f t="shared" si="1"/>
        <v>52.866621592198292</v>
      </c>
      <c r="G26" s="79">
        <f t="shared" si="0"/>
        <v>11.892778607967704</v>
      </c>
      <c r="H26" s="61"/>
    </row>
    <row r="27" spans="1:8" ht="43.5" customHeight="1">
      <c r="A27" s="16" t="s">
        <v>61</v>
      </c>
      <c r="B27" s="24" t="s">
        <v>70</v>
      </c>
      <c r="C27" s="56">
        <v>354</v>
      </c>
      <c r="D27" s="78">
        <v>489.5</v>
      </c>
      <c r="E27" s="78">
        <v>367.2</v>
      </c>
      <c r="F27" s="84">
        <f t="shared" si="1"/>
        <v>75.015321756894792</v>
      </c>
      <c r="G27" s="79">
        <f t="shared" si="0"/>
        <v>103.72881355932205</v>
      </c>
      <c r="H27" s="61"/>
    </row>
    <row r="28" spans="1:8" ht="39" customHeight="1">
      <c r="A28" s="16" t="s">
        <v>62</v>
      </c>
      <c r="B28" s="24" t="s">
        <v>88</v>
      </c>
      <c r="C28" s="56">
        <v>354</v>
      </c>
      <c r="D28" s="78">
        <v>489.5</v>
      </c>
      <c r="E28" s="78">
        <v>367.2</v>
      </c>
      <c r="F28" s="84">
        <f t="shared" si="1"/>
        <v>75.015321756894792</v>
      </c>
      <c r="G28" s="79">
        <f t="shared" si="0"/>
        <v>103.72881355932205</v>
      </c>
      <c r="H28" s="61"/>
    </row>
    <row r="29" spans="1:8" ht="42" customHeight="1">
      <c r="A29" s="16" t="s">
        <v>71</v>
      </c>
      <c r="B29" s="24" t="s">
        <v>72</v>
      </c>
      <c r="C29" s="56">
        <v>5760.6</v>
      </c>
      <c r="D29" s="78">
        <v>1993.6</v>
      </c>
      <c r="E29" s="78">
        <v>1993.6</v>
      </c>
      <c r="F29" s="84">
        <f t="shared" si="1"/>
        <v>100</v>
      </c>
      <c r="G29" s="79">
        <f t="shared" si="0"/>
        <v>34.607506162552511</v>
      </c>
      <c r="H29" s="61"/>
    </row>
    <row r="30" spans="1:8" ht="66.75" customHeight="1">
      <c r="A30" s="57" t="s">
        <v>94</v>
      </c>
      <c r="B30" s="24" t="s">
        <v>89</v>
      </c>
      <c r="C30" s="58">
        <v>108921.3</v>
      </c>
      <c r="D30" s="79">
        <v>0</v>
      </c>
      <c r="E30" s="79">
        <v>0</v>
      </c>
      <c r="F30" s="84">
        <v>0</v>
      </c>
      <c r="G30" s="79">
        <f t="shared" si="0"/>
        <v>0</v>
      </c>
      <c r="H30" s="61"/>
    </row>
    <row r="31" spans="1:8" ht="23.25" customHeight="1">
      <c r="A31" s="16" t="s">
        <v>63</v>
      </c>
      <c r="B31" s="24" t="s">
        <v>73</v>
      </c>
      <c r="C31" s="74">
        <v>1336.4</v>
      </c>
      <c r="D31" s="78">
        <v>23695.8</v>
      </c>
      <c r="E31" s="78">
        <v>11479.1</v>
      </c>
      <c r="F31" s="84">
        <f t="shared" si="1"/>
        <v>48.443606039888934</v>
      </c>
      <c r="G31" s="79" t="s">
        <v>132</v>
      </c>
      <c r="H31" s="61"/>
    </row>
    <row r="32" spans="1:8" ht="29.25" customHeight="1">
      <c r="A32" s="34" t="s">
        <v>124</v>
      </c>
      <c r="B32" s="35" t="s">
        <v>125</v>
      </c>
      <c r="C32" s="72">
        <v>1336.4</v>
      </c>
      <c r="D32" s="72">
        <v>0</v>
      </c>
      <c r="E32" s="81">
        <v>0</v>
      </c>
      <c r="F32" s="84">
        <v>0</v>
      </c>
      <c r="G32" s="79">
        <f t="shared" si="0"/>
        <v>0</v>
      </c>
      <c r="H32" s="40"/>
    </row>
    <row r="33" spans="1:15" s="64" customFormat="1" ht="29.25" customHeight="1">
      <c r="A33" s="77" t="s">
        <v>126</v>
      </c>
      <c r="B33" s="82" t="s">
        <v>127</v>
      </c>
      <c r="C33" s="72"/>
      <c r="D33" s="72">
        <v>-2353.3000000000002</v>
      </c>
      <c r="E33" s="81">
        <v>-262.2</v>
      </c>
      <c r="F33" s="84">
        <v>0</v>
      </c>
      <c r="G33" s="79">
        <v>0</v>
      </c>
      <c r="H33" s="61"/>
    </row>
    <row r="34" spans="1:15" ht="31.5" customHeight="1">
      <c r="A34" s="49" t="s">
        <v>4</v>
      </c>
      <c r="B34" s="28"/>
      <c r="C34" s="46">
        <f>C36+C38+C41+C45+C49+C47+C51</f>
        <v>131191.19999999998</v>
      </c>
      <c r="D34" s="80">
        <f>D36+D38+D41+D45+D49+D47+D51</f>
        <v>60590.2</v>
      </c>
      <c r="E34" s="80">
        <f>E36+E38+E41+E45+E49+E47+E51</f>
        <v>25702.2</v>
      </c>
      <c r="F34" s="80">
        <f>E34/D34*100</f>
        <v>42.419731243666469</v>
      </c>
      <c r="G34" s="80">
        <f t="shared" ref="G34:G50" si="2">E34/C34*100</f>
        <v>19.591405521102029</v>
      </c>
    </row>
    <row r="35" spans="1:15">
      <c r="A35" s="17" t="s">
        <v>3</v>
      </c>
      <c r="B35" s="26"/>
      <c r="C35" s="46"/>
      <c r="D35" s="80"/>
      <c r="E35" s="80"/>
      <c r="F35" s="80"/>
      <c r="G35" s="80"/>
    </row>
    <row r="36" spans="1:15" ht="17.25" customHeight="1">
      <c r="A36" s="17" t="s">
        <v>5</v>
      </c>
      <c r="B36" s="27" t="s">
        <v>6</v>
      </c>
      <c r="C36" s="66">
        <v>2976.9</v>
      </c>
      <c r="D36" s="79">
        <f>D37</f>
        <v>5706.7</v>
      </c>
      <c r="E36" s="79">
        <f>E37</f>
        <v>4297.5</v>
      </c>
      <c r="F36" s="79">
        <f t="shared" ref="F36:F52" si="3">E36/D36*100</f>
        <v>75.306219005730114</v>
      </c>
      <c r="G36" s="79">
        <f t="shared" si="2"/>
        <v>144.36158419832711</v>
      </c>
    </row>
    <row r="37" spans="1:15" ht="15.75" customHeight="1">
      <c r="A37" s="17" t="s">
        <v>7</v>
      </c>
      <c r="B37" s="27" t="s">
        <v>8</v>
      </c>
      <c r="C37" s="66">
        <v>2976.9</v>
      </c>
      <c r="D37" s="79">
        <v>5706.7</v>
      </c>
      <c r="E37" s="79">
        <v>4297.5</v>
      </c>
      <c r="F37" s="79">
        <f t="shared" si="3"/>
        <v>75.306219005730114</v>
      </c>
      <c r="G37" s="79">
        <f t="shared" si="2"/>
        <v>144.36158419832711</v>
      </c>
    </row>
    <row r="38" spans="1:15" ht="16.5" customHeight="1">
      <c r="A38" s="17" t="s">
        <v>9</v>
      </c>
      <c r="B38" s="27" t="s">
        <v>10</v>
      </c>
      <c r="C38" s="66">
        <v>2349.6</v>
      </c>
      <c r="D38" s="79">
        <f>D39+D40</f>
        <v>2573.6999999999998</v>
      </c>
      <c r="E38" s="79">
        <f>E39+E40</f>
        <v>2220.1</v>
      </c>
      <c r="F38" s="79">
        <f t="shared" si="3"/>
        <v>86.261024983486806</v>
      </c>
      <c r="G38" s="79">
        <f t="shared" si="2"/>
        <v>94.488423561457267</v>
      </c>
    </row>
    <row r="39" spans="1:15">
      <c r="A39" s="17" t="s">
        <v>11</v>
      </c>
      <c r="B39" s="27" t="s">
        <v>12</v>
      </c>
      <c r="C39" s="66">
        <v>2278.5</v>
      </c>
      <c r="D39" s="79">
        <v>2446.1999999999998</v>
      </c>
      <c r="E39" s="79">
        <v>2176.6</v>
      </c>
      <c r="F39" s="79">
        <f t="shared" si="3"/>
        <v>88.978824298912613</v>
      </c>
      <c r="G39" s="79">
        <f t="shared" si="2"/>
        <v>95.527759490893132</v>
      </c>
    </row>
    <row r="40" spans="1:15" ht="27" customHeight="1">
      <c r="A40" s="17" t="s">
        <v>13</v>
      </c>
      <c r="B40" s="27" t="s">
        <v>14</v>
      </c>
      <c r="C40" s="66">
        <v>71.099999999999994</v>
      </c>
      <c r="D40" s="79">
        <v>127.5</v>
      </c>
      <c r="E40" s="79">
        <v>43.5</v>
      </c>
      <c r="F40" s="79">
        <f t="shared" si="3"/>
        <v>34.117647058823529</v>
      </c>
      <c r="G40" s="79">
        <f t="shared" si="2"/>
        <v>61.181434599156127</v>
      </c>
    </row>
    <row r="41" spans="1:15" ht="15" customHeight="1">
      <c r="A41" s="17" t="s">
        <v>15</v>
      </c>
      <c r="B41" s="27" t="s">
        <v>16</v>
      </c>
      <c r="C41" s="66">
        <v>117386</v>
      </c>
      <c r="D41" s="79">
        <f>D42+D43+D44</f>
        <v>37223.599999999999</v>
      </c>
      <c r="E41" s="79">
        <f>E42+E43+E44</f>
        <v>10664.699999999999</v>
      </c>
      <c r="F41" s="79">
        <f t="shared" si="3"/>
        <v>28.65037234442665</v>
      </c>
      <c r="G41" s="79">
        <f t="shared" si="2"/>
        <v>9.0851549588536962</v>
      </c>
      <c r="H41" s="40"/>
    </row>
    <row r="42" spans="1:15" ht="15.75" customHeight="1">
      <c r="A42" s="17" t="s">
        <v>17</v>
      </c>
      <c r="B42" s="27" t="s">
        <v>18</v>
      </c>
      <c r="C42" s="66">
        <v>13</v>
      </c>
      <c r="D42" s="79">
        <v>20.399999999999999</v>
      </c>
      <c r="E42" s="79">
        <v>15.8</v>
      </c>
      <c r="F42" s="79">
        <f t="shared" si="3"/>
        <v>77.450980392156879</v>
      </c>
      <c r="G42" s="79">
        <f t="shared" si="2"/>
        <v>121.53846153846155</v>
      </c>
      <c r="H42" s="40"/>
    </row>
    <row r="43" spans="1:15" ht="15.75" customHeight="1">
      <c r="A43" s="17" t="s">
        <v>66</v>
      </c>
      <c r="B43" s="27" t="s">
        <v>67</v>
      </c>
      <c r="C43" s="66">
        <v>108921.3</v>
      </c>
      <c r="D43" s="79">
        <v>0</v>
      </c>
      <c r="E43" s="79">
        <v>0</v>
      </c>
      <c r="F43" s="79">
        <v>0</v>
      </c>
      <c r="G43" s="79">
        <f t="shared" si="2"/>
        <v>0</v>
      </c>
      <c r="H43" s="40"/>
    </row>
    <row r="44" spans="1:15" ht="15" customHeight="1">
      <c r="A44" s="17" t="s">
        <v>19</v>
      </c>
      <c r="B44" s="27" t="s">
        <v>20</v>
      </c>
      <c r="C44" s="66">
        <v>8451.7000000000007</v>
      </c>
      <c r="D44" s="79">
        <v>37203.199999999997</v>
      </c>
      <c r="E44" s="79">
        <v>10648.9</v>
      </c>
      <c r="F44" s="79">
        <f t="shared" si="3"/>
        <v>28.6236130225357</v>
      </c>
      <c r="G44" s="79">
        <f t="shared" si="2"/>
        <v>125.99713667072896</v>
      </c>
      <c r="H44" s="40"/>
    </row>
    <row r="45" spans="1:15" ht="14.25" customHeight="1">
      <c r="A45" s="17" t="s">
        <v>83</v>
      </c>
      <c r="B45" s="27" t="s">
        <v>21</v>
      </c>
      <c r="C45" s="66">
        <v>8406.7999999999993</v>
      </c>
      <c r="D45" s="79">
        <f>D46</f>
        <v>14810.3</v>
      </c>
      <c r="E45" s="79">
        <f>E46</f>
        <v>8245.7000000000007</v>
      </c>
      <c r="F45" s="79">
        <f t="shared" si="3"/>
        <v>55.675442090977235</v>
      </c>
      <c r="G45" s="79">
        <f t="shared" si="2"/>
        <v>98.083694152352876</v>
      </c>
      <c r="H45" s="40"/>
    </row>
    <row r="46" spans="1:15" ht="14.25" customHeight="1">
      <c r="A46" s="17" t="s">
        <v>22</v>
      </c>
      <c r="B46" s="27" t="s">
        <v>23</v>
      </c>
      <c r="C46" s="66">
        <v>8406.7999999999993</v>
      </c>
      <c r="D46" s="79">
        <v>14810.3</v>
      </c>
      <c r="E46" s="79">
        <v>8245.7000000000007</v>
      </c>
      <c r="F46" s="79">
        <f t="shared" si="3"/>
        <v>55.675442090977235</v>
      </c>
      <c r="G46" s="79">
        <f t="shared" si="2"/>
        <v>98.083694152352876</v>
      </c>
      <c r="H46" s="40"/>
      <c r="O46" s="31"/>
    </row>
    <row r="47" spans="1:15" s="64" customFormat="1" ht="14.25" customHeight="1">
      <c r="A47" s="17" t="s">
        <v>107</v>
      </c>
      <c r="B47" s="63" t="s">
        <v>108</v>
      </c>
      <c r="C47" s="69">
        <f>C48</f>
        <v>0</v>
      </c>
      <c r="D47" s="79">
        <f>D48</f>
        <v>274.2</v>
      </c>
      <c r="E47" s="79">
        <f>E48</f>
        <v>274.2</v>
      </c>
      <c r="F47" s="79">
        <f t="shared" si="3"/>
        <v>100</v>
      </c>
      <c r="G47" s="79">
        <v>0</v>
      </c>
      <c r="H47" s="61"/>
      <c r="O47" s="60"/>
    </row>
    <row r="48" spans="1:15" s="64" customFormat="1" ht="14.25" customHeight="1">
      <c r="A48" s="17" t="s">
        <v>110</v>
      </c>
      <c r="B48" s="63" t="s">
        <v>109</v>
      </c>
      <c r="C48" s="66">
        <v>0</v>
      </c>
      <c r="D48" s="79">
        <v>274.2</v>
      </c>
      <c r="E48" s="79">
        <v>274.2</v>
      </c>
      <c r="F48" s="79">
        <f t="shared" si="3"/>
        <v>100</v>
      </c>
      <c r="G48" s="79">
        <v>0</v>
      </c>
      <c r="H48" s="61"/>
      <c r="O48" s="60"/>
    </row>
    <row r="49" spans="1:15" s="59" customFormat="1" ht="14.25" customHeight="1">
      <c r="A49" s="62" t="s">
        <v>95</v>
      </c>
      <c r="B49" s="63" t="s">
        <v>96</v>
      </c>
      <c r="C49" s="66">
        <f>C50</f>
        <v>71.900000000000006</v>
      </c>
      <c r="D49" s="79">
        <f t="shared" ref="D49:E49" si="4">D50</f>
        <v>0</v>
      </c>
      <c r="E49" s="79">
        <f t="shared" si="4"/>
        <v>0</v>
      </c>
      <c r="F49" s="79">
        <v>0</v>
      </c>
      <c r="G49" s="79">
        <f t="shared" si="2"/>
        <v>0</v>
      </c>
      <c r="H49" s="61"/>
      <c r="O49" s="60"/>
    </row>
    <row r="50" spans="1:15" s="59" customFormat="1" ht="14.25" customHeight="1">
      <c r="A50" s="62" t="s">
        <v>97</v>
      </c>
      <c r="B50" s="63" t="s">
        <v>98</v>
      </c>
      <c r="C50" s="66">
        <v>71.900000000000006</v>
      </c>
      <c r="D50" s="79">
        <v>0</v>
      </c>
      <c r="E50" s="79">
        <v>0</v>
      </c>
      <c r="F50" s="79">
        <v>0</v>
      </c>
      <c r="G50" s="79">
        <f t="shared" si="2"/>
        <v>0</v>
      </c>
      <c r="H50" s="61"/>
      <c r="O50" s="60"/>
    </row>
    <row r="51" spans="1:15" s="64" customFormat="1" ht="24.75" customHeight="1">
      <c r="A51" s="62" t="s">
        <v>111</v>
      </c>
      <c r="B51" s="63" t="s">
        <v>113</v>
      </c>
      <c r="C51" s="66">
        <f>C52</f>
        <v>0</v>
      </c>
      <c r="D51" s="79">
        <f t="shared" ref="D51:E51" si="5">D52</f>
        <v>1.7</v>
      </c>
      <c r="E51" s="79">
        <f t="shared" si="5"/>
        <v>0</v>
      </c>
      <c r="F51" s="79">
        <f t="shared" si="3"/>
        <v>0</v>
      </c>
      <c r="G51" s="79">
        <v>0</v>
      </c>
      <c r="H51" s="61"/>
      <c r="O51" s="60"/>
    </row>
    <row r="52" spans="1:15" s="64" customFormat="1" ht="14.25" customHeight="1">
      <c r="A52" s="62" t="s">
        <v>112</v>
      </c>
      <c r="B52" s="63" t="s">
        <v>114</v>
      </c>
      <c r="C52" s="66">
        <v>0</v>
      </c>
      <c r="D52" s="79">
        <v>1.7</v>
      </c>
      <c r="E52" s="79">
        <v>0</v>
      </c>
      <c r="F52" s="79">
        <f t="shared" si="3"/>
        <v>0</v>
      </c>
      <c r="G52" s="79">
        <v>0</v>
      </c>
      <c r="H52" s="61"/>
      <c r="O52" s="60"/>
    </row>
    <row r="53" spans="1:15" ht="33.75" customHeight="1">
      <c r="A53" s="19" t="s">
        <v>24</v>
      </c>
      <c r="B53" s="28"/>
      <c r="C53" s="45">
        <f>C5-C34</f>
        <v>-2258.1999999999825</v>
      </c>
      <c r="D53" s="79">
        <f>D5-D34</f>
        <v>-2165.4000000000015</v>
      </c>
      <c r="E53" s="79">
        <f>E5-E34</f>
        <v>508.79999999999563</v>
      </c>
      <c r="F53" s="79"/>
      <c r="G53" s="79"/>
      <c r="H53" s="4"/>
      <c r="O53" s="31"/>
    </row>
    <row r="54" spans="1:15" ht="29.25" customHeight="1">
      <c r="A54" s="20" t="s">
        <v>25</v>
      </c>
      <c r="B54" s="21"/>
      <c r="C54" s="71">
        <f>C55+C59</f>
        <v>2258.2000000000116</v>
      </c>
      <c r="D54" s="71">
        <f>D55+D59</f>
        <v>2165.4000000000015</v>
      </c>
      <c r="E54" s="71">
        <f>E55+E59</f>
        <v>-508.79999999999927</v>
      </c>
      <c r="F54" s="85"/>
      <c r="G54" s="86"/>
      <c r="H54" s="4"/>
    </row>
    <row r="55" spans="1:15" s="64" customFormat="1" ht="39" customHeight="1">
      <c r="A55" s="67" t="s">
        <v>99</v>
      </c>
      <c r="B55" s="68" t="s">
        <v>100</v>
      </c>
      <c r="C55" s="70">
        <f>C56</f>
        <v>2000</v>
      </c>
      <c r="D55" s="81">
        <f>D56</f>
        <v>0</v>
      </c>
      <c r="E55" s="81">
        <f>E56</f>
        <v>4000</v>
      </c>
      <c r="F55" s="85"/>
      <c r="G55" s="86"/>
      <c r="H55" s="65"/>
    </row>
    <row r="56" spans="1:15" s="64" customFormat="1" ht="51" customHeight="1">
      <c r="A56" s="67" t="s">
        <v>101</v>
      </c>
      <c r="B56" s="68" t="s">
        <v>102</v>
      </c>
      <c r="C56" s="70">
        <f>C57+C58</f>
        <v>2000</v>
      </c>
      <c r="D56" s="81">
        <f>D57+D58</f>
        <v>0</v>
      </c>
      <c r="E56" s="81">
        <f>E57+E58</f>
        <v>4000</v>
      </c>
      <c r="F56" s="85"/>
      <c r="G56" s="86"/>
      <c r="H56" s="65"/>
    </row>
    <row r="57" spans="1:15" s="64" customFormat="1" ht="28.5" customHeight="1">
      <c r="A57" s="67" t="s">
        <v>103</v>
      </c>
      <c r="B57" s="68" t="s">
        <v>104</v>
      </c>
      <c r="C57" s="70">
        <v>2000</v>
      </c>
      <c r="D57" s="81">
        <v>4000</v>
      </c>
      <c r="E57" s="81">
        <v>4000</v>
      </c>
      <c r="F57" s="85"/>
      <c r="G57" s="86"/>
      <c r="H57" s="65"/>
    </row>
    <row r="58" spans="1:15" s="64" customFormat="1" ht="29.25" customHeight="1">
      <c r="A58" s="67" t="s">
        <v>105</v>
      </c>
      <c r="B58" s="68" t="s">
        <v>106</v>
      </c>
      <c r="C58" s="70">
        <v>0</v>
      </c>
      <c r="D58" s="81">
        <v>-4000</v>
      </c>
      <c r="E58" s="81">
        <v>0</v>
      </c>
      <c r="F58" s="85"/>
      <c r="G58" s="86"/>
      <c r="H58" s="65"/>
    </row>
    <row r="59" spans="1:15" ht="28.5" customHeight="1">
      <c r="A59" s="17" t="s">
        <v>26</v>
      </c>
      <c r="B59" s="18" t="s">
        <v>27</v>
      </c>
      <c r="C59" s="75">
        <f>C60+C61</f>
        <v>258.20000000001164</v>
      </c>
      <c r="D59" s="79">
        <f>D60+D61</f>
        <v>2165.4000000000015</v>
      </c>
      <c r="E59" s="79">
        <f>E60+E61</f>
        <v>-4508.7999999999993</v>
      </c>
      <c r="F59" s="87"/>
      <c r="G59" s="87"/>
    </row>
    <row r="60" spans="1:15" ht="30.75" customHeight="1">
      <c r="A60" s="17" t="s">
        <v>28</v>
      </c>
      <c r="B60" s="18" t="s">
        <v>29</v>
      </c>
      <c r="C60" s="69">
        <v>-131524.5</v>
      </c>
      <c r="D60" s="79">
        <v>-62424.9</v>
      </c>
      <c r="E60" s="79">
        <v>-30953.8</v>
      </c>
      <c r="F60" s="87"/>
      <c r="G60" s="87"/>
    </row>
    <row r="61" spans="1:15" ht="30" customHeight="1">
      <c r="A61" s="17" t="s">
        <v>30</v>
      </c>
      <c r="B61" s="18" t="s">
        <v>31</v>
      </c>
      <c r="C61" s="69">
        <v>131782.70000000001</v>
      </c>
      <c r="D61" s="79">
        <v>64590.3</v>
      </c>
      <c r="E61" s="79">
        <v>26445</v>
      </c>
      <c r="F61" s="87"/>
      <c r="G61" s="87"/>
    </row>
    <row r="65" spans="1:7">
      <c r="A65" s="88" t="s">
        <v>76</v>
      </c>
      <c r="B65" s="88"/>
      <c r="C65" s="88"/>
      <c r="D65" s="88"/>
      <c r="E65" s="88"/>
      <c r="F65" s="88"/>
      <c r="G65" s="88"/>
    </row>
  </sheetData>
  <mergeCells count="3">
    <mergeCell ref="A65:G65"/>
    <mergeCell ref="A2:G2"/>
    <mergeCell ref="A16:A1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E7" sqref="E7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2" spans="1:7" ht="96" customHeight="1">
      <c r="A2" s="89" t="s">
        <v>119</v>
      </c>
      <c r="B2" s="90"/>
      <c r="C2" s="90"/>
      <c r="D2" s="90"/>
      <c r="E2" s="90"/>
      <c r="F2" s="90"/>
      <c r="G2" s="90"/>
    </row>
    <row r="3" spans="1:7">
      <c r="G3" s="2"/>
    </row>
    <row r="4" spans="1:7" ht="94.5" customHeight="1">
      <c r="A4" s="5" t="s">
        <v>32</v>
      </c>
      <c r="B4" s="5" t="s">
        <v>33</v>
      </c>
      <c r="C4" s="73" t="s">
        <v>120</v>
      </c>
      <c r="D4" s="73" t="s">
        <v>121</v>
      </c>
      <c r="E4" s="73" t="s">
        <v>122</v>
      </c>
      <c r="F4" s="5" t="s">
        <v>84</v>
      </c>
      <c r="G4" s="5" t="s">
        <v>85</v>
      </c>
    </row>
    <row r="5" spans="1:7" ht="29.25" customHeight="1">
      <c r="A5" s="6" t="s">
        <v>34</v>
      </c>
      <c r="B5" s="92">
        <v>43.5</v>
      </c>
      <c r="C5" s="93">
        <v>9479.4</v>
      </c>
      <c r="D5" s="93">
        <v>15883.9</v>
      </c>
      <c r="E5" s="93">
        <v>10542.8</v>
      </c>
      <c r="F5" s="93">
        <f>E5/D5*100</f>
        <v>66.374127260937172</v>
      </c>
      <c r="G5" s="93">
        <f>E5/C5*100</f>
        <v>111.21800957866532</v>
      </c>
    </row>
    <row r="9" spans="1:7">
      <c r="A9" s="90" t="s">
        <v>36</v>
      </c>
      <c r="B9" s="90"/>
      <c r="C9" s="90"/>
      <c r="D9" s="90"/>
      <c r="E9" s="90"/>
      <c r="F9" s="90"/>
      <c r="G9" s="9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7"/>
  <sheetViews>
    <sheetView workbookViewId="0">
      <selection activeCell="D12" sqref="D12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2" spans="1:7" ht="96" customHeight="1">
      <c r="A2" s="89" t="s">
        <v>123</v>
      </c>
      <c r="B2" s="90"/>
      <c r="C2" s="90"/>
      <c r="D2" s="90"/>
      <c r="E2" s="90"/>
      <c r="F2" s="90"/>
    </row>
    <row r="3" spans="1:7">
      <c r="F3" s="2"/>
    </row>
    <row r="4" spans="1:7" ht="75.75" customHeight="1">
      <c r="A4" s="7" t="s">
        <v>64</v>
      </c>
      <c r="B4" s="73" t="s">
        <v>116</v>
      </c>
      <c r="C4" s="73" t="s">
        <v>117</v>
      </c>
      <c r="D4" s="73" t="s">
        <v>118</v>
      </c>
      <c r="E4" s="5" t="s">
        <v>84</v>
      </c>
      <c r="F4" s="5" t="s">
        <v>85</v>
      </c>
    </row>
    <row r="5" spans="1:7" ht="66" customHeight="1">
      <c r="A5" s="36" t="s">
        <v>80</v>
      </c>
      <c r="B5" s="50">
        <v>35.200000000000003</v>
      </c>
      <c r="C5" s="78">
        <v>2</v>
      </c>
      <c r="D5" s="78">
        <v>0</v>
      </c>
      <c r="E5" s="78">
        <f t="shared" ref="E5:E13" si="0">D5/C5*100</f>
        <v>0</v>
      </c>
      <c r="F5" s="78">
        <f t="shared" ref="F5:F13" si="1">D5/B5*100</f>
        <v>0</v>
      </c>
    </row>
    <row r="6" spans="1:7" ht="68.25" customHeight="1">
      <c r="A6" s="76" t="s">
        <v>81</v>
      </c>
      <c r="B6" s="50">
        <v>0</v>
      </c>
      <c r="C6" s="78">
        <v>2</v>
      </c>
      <c r="D6" s="78">
        <v>0</v>
      </c>
      <c r="E6" s="78">
        <f t="shared" si="0"/>
        <v>0</v>
      </c>
      <c r="F6" s="78">
        <v>0</v>
      </c>
    </row>
    <row r="7" spans="1:7" ht="69" customHeight="1">
      <c r="A7" s="10" t="s">
        <v>68</v>
      </c>
      <c r="B7" s="51">
        <v>1381.3</v>
      </c>
      <c r="C7" s="78">
        <v>3694.8</v>
      </c>
      <c r="D7" s="78">
        <v>3485.7</v>
      </c>
      <c r="E7" s="78">
        <f t="shared" si="0"/>
        <v>94.340695030854164</v>
      </c>
      <c r="F7" s="78" t="s">
        <v>129</v>
      </c>
    </row>
    <row r="8" spans="1:7" s="37" customFormat="1" ht="84.75" customHeight="1">
      <c r="A8" s="41" t="s">
        <v>86</v>
      </c>
      <c r="B8" s="51">
        <v>0</v>
      </c>
      <c r="C8" s="78">
        <v>130</v>
      </c>
      <c r="D8" s="78">
        <v>0</v>
      </c>
      <c r="E8" s="78">
        <f t="shared" si="0"/>
        <v>0</v>
      </c>
      <c r="F8" s="78">
        <v>0</v>
      </c>
      <c r="G8" s="43"/>
    </row>
    <row r="9" spans="1:7" ht="57" customHeight="1">
      <c r="A9" s="9" t="s">
        <v>74</v>
      </c>
      <c r="B9" s="51">
        <v>2278.6</v>
      </c>
      <c r="C9" s="78">
        <v>2446.1999999999998</v>
      </c>
      <c r="D9" s="78">
        <v>2176.6</v>
      </c>
      <c r="E9" s="78">
        <f t="shared" si="0"/>
        <v>88.978824298912613</v>
      </c>
      <c r="F9" s="78">
        <f t="shared" si="1"/>
        <v>95.523567102606862</v>
      </c>
    </row>
    <row r="10" spans="1:7" s="39" customFormat="1" ht="94.5" customHeight="1">
      <c r="A10" s="42" t="s">
        <v>82</v>
      </c>
      <c r="B10" s="38">
        <v>0</v>
      </c>
      <c r="C10" s="78">
        <v>84</v>
      </c>
      <c r="D10" s="78">
        <v>0</v>
      </c>
      <c r="E10" s="78">
        <f t="shared" si="0"/>
        <v>0</v>
      </c>
      <c r="F10" s="78">
        <v>0</v>
      </c>
    </row>
    <row r="11" spans="1:7" ht="80.25" customHeight="1">
      <c r="A11" s="11" t="s">
        <v>87</v>
      </c>
      <c r="B11" s="52">
        <v>5945.3</v>
      </c>
      <c r="C11" s="78">
        <v>1993.64</v>
      </c>
      <c r="D11" s="78">
        <v>1993.6</v>
      </c>
      <c r="E11" s="78">
        <f t="shared" si="0"/>
        <v>99.99799361971067</v>
      </c>
      <c r="F11" s="78">
        <f t="shared" si="1"/>
        <v>33.532370107479856</v>
      </c>
    </row>
    <row r="12" spans="1:7" ht="67.5" customHeight="1">
      <c r="A12" s="12" t="s">
        <v>79</v>
      </c>
      <c r="B12" s="53">
        <v>108921.3</v>
      </c>
      <c r="C12" s="78">
        <v>0</v>
      </c>
      <c r="D12" s="78">
        <v>0</v>
      </c>
      <c r="E12" s="78">
        <v>0</v>
      </c>
      <c r="F12" s="78">
        <f t="shared" si="1"/>
        <v>0</v>
      </c>
    </row>
    <row r="13" spans="1:7" ht="20.25" customHeight="1">
      <c r="A13" s="8" t="s">
        <v>65</v>
      </c>
      <c r="B13" s="32">
        <f>SUM(B5:B12)</f>
        <v>118561.7</v>
      </c>
      <c r="C13" s="32">
        <f>SUM(C5:C12)</f>
        <v>8352.64</v>
      </c>
      <c r="D13" s="32">
        <f>SUM(D5:D12)</f>
        <v>7655.9</v>
      </c>
      <c r="E13" s="32">
        <f t="shared" si="0"/>
        <v>91.658445712972195</v>
      </c>
      <c r="F13" s="32">
        <f t="shared" si="1"/>
        <v>6.457312943387282</v>
      </c>
      <c r="G13" s="44"/>
    </row>
    <row r="17" spans="1:6">
      <c r="A17" s="90" t="s">
        <v>36</v>
      </c>
      <c r="B17" s="90"/>
      <c r="C17" s="90"/>
      <c r="D17" s="90"/>
      <c r="E17" s="90"/>
      <c r="F17" s="90"/>
    </row>
  </sheetData>
  <sortState ref="A5:F9">
    <sortCondition sortBy="cellColor" ref="F6" dxfId="0"/>
  </sortState>
  <mergeCells count="2">
    <mergeCell ref="A2:F2"/>
    <mergeCell ref="A17:F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2021-07-20T05:44:49Z</cp:lastPrinted>
  <dcterms:created xsi:type="dcterms:W3CDTF">2017-04-17T10:25:39Z</dcterms:created>
  <dcterms:modified xsi:type="dcterms:W3CDTF">2021-10-26T07:55:57Z</dcterms:modified>
</cp:coreProperties>
</file>