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810" yWindow="-315" windowWidth="13470" windowHeight="131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1'!$G$26</definedName>
  </definedNames>
  <calcPr calcId="125725"/>
</workbook>
</file>

<file path=xl/calcChain.xml><?xml version="1.0" encoding="utf-8"?>
<calcChain xmlns="http://schemas.openxmlformats.org/spreadsheetml/2006/main">
  <c r="F6" i="3"/>
  <c r="F9"/>
  <c r="F11"/>
  <c r="F12"/>
  <c r="E6"/>
  <c r="E7"/>
  <c r="E9"/>
  <c r="E11"/>
  <c r="G8" i="1"/>
  <c r="G9"/>
  <c r="G10"/>
  <c r="G13"/>
  <c r="G14"/>
  <c r="G15"/>
  <c r="G16"/>
  <c r="G17"/>
  <c r="G18"/>
  <c r="G20"/>
  <c r="G21"/>
  <c r="G24"/>
  <c r="G26"/>
  <c r="G27"/>
  <c r="G28"/>
  <c r="G29"/>
  <c r="G32"/>
  <c r="G33"/>
  <c r="G35"/>
  <c r="G37"/>
  <c r="G38"/>
  <c r="G39"/>
  <c r="G40"/>
  <c r="G41"/>
  <c r="G42"/>
  <c r="G43"/>
  <c r="G44"/>
  <c r="G46"/>
  <c r="G47"/>
  <c r="G50"/>
  <c r="G51"/>
  <c r="F8"/>
  <c r="F9"/>
  <c r="F10"/>
  <c r="F11"/>
  <c r="F12"/>
  <c r="F13"/>
  <c r="F14"/>
  <c r="F15"/>
  <c r="F16"/>
  <c r="F17"/>
  <c r="F18"/>
  <c r="F19"/>
  <c r="F20"/>
  <c r="F21"/>
  <c r="F22"/>
  <c r="F23"/>
  <c r="F26"/>
  <c r="F27"/>
  <c r="F28"/>
  <c r="F29"/>
  <c r="F31"/>
  <c r="F34"/>
  <c r="F35"/>
  <c r="F37"/>
  <c r="F38"/>
  <c r="F39"/>
  <c r="F40"/>
  <c r="F41"/>
  <c r="F42"/>
  <c r="F43"/>
  <c r="F45"/>
  <c r="F46"/>
  <c r="F47"/>
  <c r="F48"/>
  <c r="F49"/>
  <c r="F52"/>
  <c r="F53"/>
  <c r="C5"/>
  <c r="C48"/>
  <c r="C35"/>
  <c r="E60"/>
  <c r="D42"/>
  <c r="D37"/>
  <c r="D35"/>
  <c r="E46"/>
  <c r="D52"/>
  <c r="E5" i="3"/>
  <c r="F5"/>
  <c r="E37" i="1"/>
  <c r="E57"/>
  <c r="E56" s="1"/>
  <c r="E5"/>
  <c r="D5"/>
  <c r="C60"/>
  <c r="G7"/>
  <c r="F7"/>
  <c r="C57"/>
  <c r="C56" s="1"/>
  <c r="D57"/>
  <c r="D56" s="1"/>
  <c r="E52"/>
  <c r="D50"/>
  <c r="E50"/>
  <c r="E48"/>
  <c r="D48"/>
  <c r="D46"/>
  <c r="C55" l="1"/>
  <c r="C54"/>
  <c r="E55"/>
  <c r="E42"/>
  <c r="E39"/>
  <c r="D39"/>
  <c r="B13" i="3"/>
  <c r="C13"/>
  <c r="D13"/>
  <c r="E13" l="1"/>
  <c r="F13"/>
  <c r="E35" i="1"/>
  <c r="G5"/>
  <c r="D60" l="1"/>
  <c r="D55" s="1"/>
  <c r="F5" l="1"/>
  <c r="E54" l="1"/>
  <c r="D54"/>
  <c r="G5" i="2" l="1"/>
  <c r="F5"/>
</calcChain>
</file>

<file path=xl/sharedStrings.xml><?xml version="1.0" encoding="utf-8"?>
<sst xmlns="http://schemas.openxmlformats.org/spreadsheetml/2006/main" count="150" uniqueCount="137">
  <si>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</si>
  <si>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</si>
  <si>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</si>
  <si>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</si>
  <si>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</si>
  <si>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</si>
  <si>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</si>
  <si>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</si>
  <si>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</si>
  <si>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</si>
  <si>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</si>
  <si>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</si>
  <si>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</si>
  <si>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</si>
  <si>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</si>
  <si>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</si>
  <si>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</si>
  <si>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</si>
  <si>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</si>
  <si>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</si>
  <si>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</si>
  <si>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</si>
  <si>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</si>
  <si>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</si>
  <si>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</si>
  <si>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</si>
  <si>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</si>
  <si>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</si>
  <si>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</si>
  <si>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</si>
  <si>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</si>
  <si>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</si>
  <si>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</si>
  <si>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</si>
  <si>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</si>
  <si>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</si>
  <si>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</si>
  <si>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</si>
  <si>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</si>
  <si>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</si>
  <si>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</si>
  <si>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 xml:space="preserve">Налоги на товары    ( работы, услуги) реализуемые на территории Российской Федерации 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</si>
  <si>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</si>
  <si>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</si>
  <si>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</si>
  <si>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</si>
  <si>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</si>
  <si>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</si>
  <si>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</si>
  <si>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</si>
  <si>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</si>
  <si>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</si>
  <si>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</si>
  <si>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</si>
  <si>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</si>
  <si>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</si>
  <si>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</si>
  <si>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</si>
  <si>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</si>
  <si>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</si>
  <si>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</si>
  <si>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</si>
  <si>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</si>
  <si>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</si>
  <si>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</si>
  <si>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</si>
  <si>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Коммунальное хозяйство</t>
  </si>
  <si>
    <t>00 0502 0000000000 000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</si>
  <si>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</si>
  <si>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</si>
  <si>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</si>
  <si>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</si>
  <si>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</si>
  <si>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</si>
  <si>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Муниципальная программа "Ремонт автомобильных дорог Базарно-Карабулакского муниципального образования Базарно-Карабулакского муниципального района"</t>
  </si>
  <si>
    <t>111090400000000120</t>
  </si>
  <si>
    <t>Начальник финансового управления                                                                                         Е.А. Малышева</t>
  </si>
  <si>
    <t>Прочие неналоговые доходы</t>
  </si>
  <si>
    <t>11700000000000000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</si>
  <si>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</si>
  <si>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</si>
  <si>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</si>
  <si>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</si>
  <si>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</si>
  <si>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% исполнения плана 2021 года</t>
  </si>
  <si>
    <t>% исполнения 2021 года к 2020 году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</si>
  <si>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</si>
  <si>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20216001130001150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</si>
  <si>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</si>
  <si>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</si>
  <si>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</si>
  <si>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</si>
  <si>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</si>
  <si>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( модернизации ) объектов питьевого водоснабжения </t>
  </si>
  <si>
    <t>Физическая культура и спорт</t>
  </si>
  <si>
    <t>00 1100 0000000000 000</t>
  </si>
  <si>
    <t xml:space="preserve">Физическая культура </t>
  </si>
  <si>
    <t>00 1101 0000000000 000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</si>
  <si>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</si>
  <si>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</si>
  <si>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</si>
  <si>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</si>
  <si>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Получение бюджетных кредитов от других бюджетов бюджетной системы</t>
  </si>
  <si>
    <t>00 0103 0100130000 710</t>
  </si>
  <si>
    <t>Погашение бюджетных кредитов от других бюджетов бюджетной системы</t>
  </si>
  <si>
    <t>00 0103 0100130000 810</t>
  </si>
  <si>
    <t>Социальная политика</t>
  </si>
  <si>
    <t>00 1000 0000000000 000</t>
  </si>
  <si>
    <t>00 1003 0000000000 000</t>
  </si>
  <si>
    <t>Социальное обеспечение населения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</si>
  <si>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</si>
  <si>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</si>
  <si>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</si>
  <si>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00 1301 0000000000 000</t>
  </si>
  <si>
    <t>Возврат прочих остатков 219</t>
  </si>
  <si>
    <t>21960010100000150</t>
  </si>
  <si>
    <t>св. 10,2 раза</t>
  </si>
  <si>
    <t>св. 3,6 раза</t>
  </si>
  <si>
    <t>Исполнено на 1 января 2021 г. (тыс.руб)</t>
  </si>
  <si>
    <t>Утвержденные бюджетные назначения на           1 января 2022 г. (тыс.руб)</t>
  </si>
  <si>
    <t>Исполнено на 1 января 2022 г. (тыс.руб)</t>
  </si>
  <si>
    <t>Безвозмездные перечисления физических лиц</t>
  </si>
  <si>
    <t>20705030130073150</t>
  </si>
  <si>
    <t>Безвозмездные перечисления организаций</t>
  </si>
  <si>
    <t>20405099100073150</t>
  </si>
  <si>
    <t>св. 20,5 раза</t>
  </si>
  <si>
    <t>св. 13,9 раза</t>
  </si>
  <si>
    <t>св. 2,3 раза</t>
  </si>
  <si>
    <t>св. 3 раз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</si>
  <si>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января 2022 г.
</t>
  </si>
  <si>
    <t>Исполнено на 1 января ря 2021 г.                       (тыс. руб.)</t>
  </si>
  <si>
    <t>Утвержденные бюджетные назначения на 1 января 2022 г. (тыс. руб.)</t>
  </si>
  <si>
    <t>Исполнено на 1 января 2022 г.                       (тыс. руб.)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</si>
  <si>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2022 года     
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</si>
  <si>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</si>
  <si>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св. 2,2 раза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</si>
  <si>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января 2022 года      
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</si>
</sst>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Fill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165" fontId="7" fillId="0" borderId="1" xfId="5" applyNumberFormat="1" applyFont="1" applyFill="1" applyBorder="1" applyAlignment="1" applyProtection="1">
      <alignment wrapText="1"/>
      <protection hidden="1"/>
    </xf>
    <xf numFmtId="165" fontId="7" fillId="0" borderId="1" xfId="7" applyNumberFormat="1" applyFont="1" applyFill="1" applyBorder="1" applyAlignment="1" applyProtection="1">
      <alignment wrapText="1"/>
      <protection hidden="1"/>
    </xf>
    <xf numFmtId="165" fontId="7" fillId="0" borderId="5" xfId="9" applyNumberFormat="1" applyFont="1" applyFill="1" applyBorder="1" applyAlignment="1" applyProtection="1">
      <alignment wrapText="1"/>
      <protection hidden="1"/>
    </xf>
    <xf numFmtId="165" fontId="7" fillId="0" borderId="1" xfId="10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right" vertical="top" wrapText="1"/>
    </xf>
    <xf numFmtId="37" fontId="4" fillId="0" borderId="1" xfId="0" applyNumberFormat="1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/>
    <xf numFmtId="164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5" fontId="7" fillId="0" borderId="4" xfId="11" applyNumberFormat="1" applyFont="1" applyFill="1" applyBorder="1" applyAlignment="1" applyProtection="1">
      <alignment wrapText="1"/>
      <protection hidden="1"/>
    </xf>
    <xf numFmtId="0" fontId="2" fillId="0" borderId="0" xfId="0" applyFont="1"/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1" fillId="0" borderId="0" xfId="0" applyNumberFormat="1" applyFont="1"/>
    <xf numFmtId="165" fontId="7" fillId="0" borderId="1" xfId="14" applyNumberFormat="1" applyFont="1" applyFill="1" applyBorder="1" applyAlignment="1" applyProtection="1">
      <alignment wrapText="1"/>
      <protection hidden="1"/>
    </xf>
    <xf numFmtId="165" fontId="7" fillId="0" borderId="1" xfId="16" applyNumberFormat="1" applyFont="1" applyFill="1" applyBorder="1" applyAlignment="1" applyProtection="1">
      <alignment wrapText="1"/>
      <protection hidden="1"/>
    </xf>
    <xf numFmtId="0" fontId="2" fillId="0" borderId="0" xfId="0" applyFont="1" applyFill="1"/>
    <xf numFmtId="164" fontId="2" fillId="0" borderId="0" xfId="0" applyNumberFormat="1" applyFont="1"/>
    <xf numFmtId="0" fontId="5" fillId="0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Fill="1"/>
    <xf numFmtId="0" fontId="4" fillId="0" borderId="3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165" fontId="7" fillId="0" borderId="1" xfId="13" applyNumberFormat="1" applyFont="1" applyFill="1" applyBorder="1" applyAlignment="1" applyProtection="1">
      <alignment wrapText="1"/>
      <protection hidden="1"/>
    </xf>
    <xf numFmtId="0" fontId="9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</cellXfs>
  <cellStyles count="21"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6"/>
  <sheetViews>
    <sheetView topLeftCell="A37" zoomScale="90" zoomScaleNormal="90" workbookViewId="0">
      <selection activeCell="D41" sqref="D41"/>
    </sheetView>
  </sheetViews>
  <sheetFormatPr defaultRowHeight="15.75"/>
  <cols>
    <col min="1" max="1" width="34.7109375" style="3" customWidth="1"/>
    <col min="2" max="2" width="21.140625" style="3" customWidth="1"/>
    <col min="3" max="3" width="13" style="3" customWidth="1"/>
    <col min="4" max="4" width="16.85546875" style="3" customWidth="1"/>
    <col min="5" max="5" width="12.42578125" style="3" customWidth="1"/>
    <col min="6" max="6" width="13.140625" style="3" customWidth="1"/>
    <col min="7" max="7" width="13.28515625" style="3" customWidth="1"/>
    <col min="8" max="8" width="19.140625" style="3" customWidth="1"/>
    <col min="9" max="16384" width="9.140625" style="3"/>
  </cols>
  <sheetData>
    <row r="2" spans="1:8" ht="64.5" customHeight="1">
      <c r="A2" s="96" t="s">
        <v>136</v>
      </c>
      <c r="B2" s="97"/>
      <c r="C2" s="97"/>
      <c r="D2" s="97"/>
      <c r="E2" s="97"/>
      <c r="F2" s="97"/>
      <c r="G2" s="97"/>
    </row>
    <row r="3" spans="1:8">
      <c r="A3" s="1"/>
      <c r="B3" s="1"/>
      <c r="C3" s="1"/>
      <c r="D3" s="1"/>
      <c r="E3" s="1"/>
      <c r="F3" s="1"/>
      <c r="G3" s="2" t="s">
        <v>35</v>
      </c>
    </row>
    <row r="4" spans="1:8" ht="75.75" customHeight="1">
      <c r="A4" s="7" t="s">
        <v>0</v>
      </c>
      <c r="B4" s="7" t="s">
        <v>1</v>
      </c>
      <c r="C4" s="58" t="s">
        <v>118</v>
      </c>
      <c r="D4" s="58" t="s">
        <v>119</v>
      </c>
      <c r="E4" s="58" t="s">
        <v>120</v>
      </c>
      <c r="F4" s="5" t="s">
        <v>84</v>
      </c>
      <c r="G4" s="5" t="s">
        <v>85</v>
      </c>
    </row>
    <row r="5" spans="1:8" ht="23.25" customHeight="1">
      <c r="A5" s="29" t="s">
        <v>2</v>
      </c>
      <c r="B5" s="30"/>
      <c r="C5" s="87">
        <f>C7+C26</f>
        <v>147434.9</v>
      </c>
      <c r="D5" s="87">
        <f>D7+D26+D34</f>
        <v>58851.5</v>
      </c>
      <c r="E5" s="87">
        <f>E7+E26+E34</f>
        <v>50191.599999999991</v>
      </c>
      <c r="F5" s="64">
        <f>E5/D5*100</f>
        <v>85.285166903137537</v>
      </c>
      <c r="G5" s="87">
        <f t="shared" ref="G5:G51" si="0">E5/C5*100</f>
        <v>34.043228570711541</v>
      </c>
      <c r="H5" s="38"/>
    </row>
    <row r="6" spans="1:8" ht="15" customHeight="1">
      <c r="A6" s="13" t="s">
        <v>3</v>
      </c>
      <c r="B6" s="22"/>
      <c r="C6" s="86"/>
      <c r="D6" s="86"/>
      <c r="E6" s="86"/>
      <c r="F6" s="64"/>
      <c r="G6" s="87"/>
      <c r="H6" s="38"/>
    </row>
    <row r="7" spans="1:8" ht="18.75" customHeight="1">
      <c r="A7" s="14" t="s">
        <v>37</v>
      </c>
      <c r="B7" s="23">
        <v>1E+16</v>
      </c>
      <c r="C7" s="76">
        <v>21208.1</v>
      </c>
      <c r="D7" s="62">
        <v>22825.9</v>
      </c>
      <c r="E7" s="62">
        <v>21625.200000000001</v>
      </c>
      <c r="F7" s="65">
        <f t="shared" ref="F7:F53" si="1">E7/D7*100</f>
        <v>94.739747392216728</v>
      </c>
      <c r="G7" s="86">
        <f t="shared" si="0"/>
        <v>101.96670140182289</v>
      </c>
      <c r="H7" s="38"/>
    </row>
    <row r="8" spans="1:8" ht="14.25" customHeight="1">
      <c r="A8" s="14" t="s">
        <v>38</v>
      </c>
      <c r="B8" s="23">
        <v>1.01E+16</v>
      </c>
      <c r="C8" s="76">
        <v>10944.8</v>
      </c>
      <c r="D8" s="62">
        <v>9302.7000000000007</v>
      </c>
      <c r="E8" s="62">
        <v>11204.7</v>
      </c>
      <c r="F8" s="65">
        <f t="shared" si="1"/>
        <v>120.44567706149827</v>
      </c>
      <c r="G8" s="86">
        <f t="shared" si="0"/>
        <v>102.37464366639868</v>
      </c>
      <c r="H8" s="38"/>
    </row>
    <row r="9" spans="1:8" ht="14.25" customHeight="1">
      <c r="A9" s="14" t="s">
        <v>39</v>
      </c>
      <c r="B9" s="24" t="s">
        <v>40</v>
      </c>
      <c r="C9" s="76">
        <v>10944.8</v>
      </c>
      <c r="D9" s="62">
        <v>9302.7000000000007</v>
      </c>
      <c r="E9" s="62">
        <v>11204.7</v>
      </c>
      <c r="F9" s="65">
        <f t="shared" si="1"/>
        <v>120.44567706149827</v>
      </c>
      <c r="G9" s="86">
        <f t="shared" si="0"/>
        <v>102.37464366639868</v>
      </c>
      <c r="H9" s="38"/>
    </row>
    <row r="10" spans="1:8" ht="42" customHeight="1">
      <c r="A10" s="15" t="s">
        <v>41</v>
      </c>
      <c r="B10" s="24" t="s">
        <v>42</v>
      </c>
      <c r="C10" s="76">
        <v>2072.4</v>
      </c>
      <c r="D10" s="62">
        <v>2418.9</v>
      </c>
      <c r="E10" s="62">
        <v>2465.4</v>
      </c>
      <c r="F10" s="65">
        <f t="shared" si="1"/>
        <v>101.92236140394395</v>
      </c>
      <c r="G10" s="86">
        <f t="shared" si="0"/>
        <v>118.96352055587724</v>
      </c>
      <c r="H10" s="38"/>
    </row>
    <row r="11" spans="1:8">
      <c r="A11" s="14" t="s">
        <v>43</v>
      </c>
      <c r="B11" s="23">
        <v>1.05E+16</v>
      </c>
      <c r="C11" s="76">
        <v>69.400000000000006</v>
      </c>
      <c r="D11" s="62">
        <v>834.3</v>
      </c>
      <c r="E11" s="62">
        <v>706.8</v>
      </c>
      <c r="F11" s="65">
        <f t="shared" si="1"/>
        <v>84.717727436174044</v>
      </c>
      <c r="G11" s="86" t="s">
        <v>116</v>
      </c>
      <c r="H11" s="38"/>
    </row>
    <row r="12" spans="1:8" ht="16.5" customHeight="1">
      <c r="A12" s="14" t="s">
        <v>44</v>
      </c>
      <c r="B12" s="23">
        <v>1.05030000100001E+16</v>
      </c>
      <c r="C12" s="76">
        <v>69.400000000000006</v>
      </c>
      <c r="D12" s="62">
        <v>834.3</v>
      </c>
      <c r="E12" s="62">
        <v>706.8</v>
      </c>
      <c r="F12" s="65">
        <f t="shared" si="1"/>
        <v>84.717727436174044</v>
      </c>
      <c r="G12" s="86" t="s">
        <v>116</v>
      </c>
      <c r="H12" s="38"/>
    </row>
    <row r="13" spans="1:8">
      <c r="A13" s="16" t="s">
        <v>45</v>
      </c>
      <c r="B13" s="23">
        <v>1.06E+16</v>
      </c>
      <c r="C13" s="76">
        <v>7672.1</v>
      </c>
      <c r="D13" s="62">
        <v>9114.9</v>
      </c>
      <c r="E13" s="62">
        <v>6333.9</v>
      </c>
      <c r="F13" s="65">
        <f t="shared" si="1"/>
        <v>69.489517164203662</v>
      </c>
      <c r="G13" s="86">
        <f t="shared" si="0"/>
        <v>82.55757875940094</v>
      </c>
      <c r="H13" s="38"/>
    </row>
    <row r="14" spans="1:8" ht="18.75" customHeight="1">
      <c r="A14" s="16" t="s">
        <v>46</v>
      </c>
      <c r="B14" s="24" t="s">
        <v>89</v>
      </c>
      <c r="C14" s="76">
        <v>1618.1</v>
      </c>
      <c r="D14" s="62">
        <v>1958</v>
      </c>
      <c r="E14" s="62">
        <v>1545.1</v>
      </c>
      <c r="F14" s="65">
        <f t="shared" si="1"/>
        <v>78.912155260469859</v>
      </c>
      <c r="G14" s="86">
        <f t="shared" si="0"/>
        <v>95.488535937210301</v>
      </c>
      <c r="H14" s="38"/>
    </row>
    <row r="15" spans="1:8" ht="14.25" customHeight="1">
      <c r="A15" s="16" t="s">
        <v>47</v>
      </c>
      <c r="B15" s="24" t="s">
        <v>48</v>
      </c>
      <c r="C15" s="76">
        <v>6054.1</v>
      </c>
      <c r="D15" s="62">
        <v>7156.9</v>
      </c>
      <c r="E15" s="62">
        <v>4788.7</v>
      </c>
      <c r="F15" s="65">
        <f t="shared" si="1"/>
        <v>66.910254439771407</v>
      </c>
      <c r="G15" s="86">
        <f t="shared" si="0"/>
        <v>79.098462199170811</v>
      </c>
      <c r="H15" s="38"/>
    </row>
    <row r="16" spans="1:8" ht="40.5" customHeight="1">
      <c r="A16" s="98" t="s">
        <v>49</v>
      </c>
      <c r="B16" s="24" t="s">
        <v>50</v>
      </c>
      <c r="C16" s="76">
        <v>416.3</v>
      </c>
      <c r="D16" s="62">
        <v>455</v>
      </c>
      <c r="E16" s="62">
        <v>385.5</v>
      </c>
      <c r="F16" s="65">
        <f t="shared" si="1"/>
        <v>84.72527472527473</v>
      </c>
      <c r="G16" s="86">
        <f t="shared" si="0"/>
        <v>92.601489310593323</v>
      </c>
      <c r="H16" s="38"/>
    </row>
    <row r="17" spans="1:8" ht="24" hidden="1" customHeight="1">
      <c r="A17" s="98"/>
      <c r="B17" s="25"/>
      <c r="C17" s="76"/>
      <c r="D17" s="62"/>
      <c r="E17" s="62"/>
      <c r="F17" s="65" t="e">
        <f t="shared" si="1"/>
        <v>#DIV/0!</v>
      </c>
      <c r="G17" s="86" t="e">
        <f t="shared" si="0"/>
        <v>#DIV/0!</v>
      </c>
      <c r="H17" s="38"/>
    </row>
    <row r="18" spans="1:8" ht="78.75" customHeight="1">
      <c r="A18" s="16" t="s">
        <v>51</v>
      </c>
      <c r="B18" s="24" t="s">
        <v>90</v>
      </c>
      <c r="C18" s="76">
        <v>415.8</v>
      </c>
      <c r="D18" s="62">
        <v>400</v>
      </c>
      <c r="E18" s="62">
        <v>385.5</v>
      </c>
      <c r="F18" s="65">
        <f t="shared" si="1"/>
        <v>96.375</v>
      </c>
      <c r="G18" s="86">
        <f t="shared" si="0"/>
        <v>92.712842712842715</v>
      </c>
      <c r="H18" s="38"/>
    </row>
    <row r="19" spans="1:8" ht="104.25" customHeight="1">
      <c r="A19" s="16" t="s">
        <v>52</v>
      </c>
      <c r="B19" s="24" t="s">
        <v>91</v>
      </c>
      <c r="C19" s="76">
        <v>0</v>
      </c>
      <c r="D19" s="74">
        <v>50</v>
      </c>
      <c r="E19" s="74">
        <v>0</v>
      </c>
      <c r="F19" s="65">
        <f t="shared" si="1"/>
        <v>0</v>
      </c>
      <c r="G19" s="86">
        <v>0</v>
      </c>
      <c r="H19" s="38"/>
    </row>
    <row r="20" spans="1:8" ht="52.5" hidden="1" customHeight="1">
      <c r="A20" s="16" t="s">
        <v>53</v>
      </c>
      <c r="B20" s="24" t="s">
        <v>75</v>
      </c>
      <c r="C20" s="76">
        <v>423.3</v>
      </c>
      <c r="D20" s="74">
        <v>749.5</v>
      </c>
      <c r="E20" s="74">
        <v>423.3</v>
      </c>
      <c r="F20" s="65">
        <f t="shared" si="1"/>
        <v>56.477651767845231</v>
      </c>
      <c r="G20" s="86">
        <f t="shared" si="0"/>
        <v>100</v>
      </c>
      <c r="H20" s="38"/>
    </row>
    <row r="21" spans="1:8" ht="54.75" customHeight="1">
      <c r="A21" s="16" t="s">
        <v>53</v>
      </c>
      <c r="B21" s="24" t="s">
        <v>92</v>
      </c>
      <c r="C21" s="76">
        <v>0.4</v>
      </c>
      <c r="D21" s="74">
        <v>5</v>
      </c>
      <c r="E21" s="74">
        <v>0</v>
      </c>
      <c r="F21" s="65">
        <f t="shared" si="1"/>
        <v>0</v>
      </c>
      <c r="G21" s="86">
        <f t="shared" si="0"/>
        <v>0</v>
      </c>
      <c r="H21" s="38"/>
    </row>
    <row r="22" spans="1:8" ht="28.5" customHeight="1">
      <c r="A22" s="16" t="s">
        <v>54</v>
      </c>
      <c r="B22" s="24" t="s">
        <v>55</v>
      </c>
      <c r="C22" s="76">
        <v>24.4</v>
      </c>
      <c r="D22" s="63">
        <v>700</v>
      </c>
      <c r="E22" s="63">
        <v>500.3</v>
      </c>
      <c r="F22" s="65">
        <f t="shared" si="1"/>
        <v>71.471428571428575</v>
      </c>
      <c r="G22" s="86" t="s">
        <v>125</v>
      </c>
      <c r="H22" s="38"/>
    </row>
    <row r="23" spans="1:8" ht="64.5" customHeight="1">
      <c r="A23" s="16" t="s">
        <v>56</v>
      </c>
      <c r="B23" s="24" t="s">
        <v>57</v>
      </c>
      <c r="C23" s="76">
        <v>24.4</v>
      </c>
      <c r="D23" s="63">
        <v>700</v>
      </c>
      <c r="E23" s="63">
        <v>500.3</v>
      </c>
      <c r="F23" s="65">
        <f t="shared" si="1"/>
        <v>71.471428571428575</v>
      </c>
      <c r="G23" s="86" t="s">
        <v>125</v>
      </c>
      <c r="H23" s="38"/>
    </row>
    <row r="24" spans="1:8" ht="18.75" customHeight="1">
      <c r="A24" s="16" t="s">
        <v>58</v>
      </c>
      <c r="B24" s="24" t="s">
        <v>59</v>
      </c>
      <c r="C24" s="76">
        <v>0.6</v>
      </c>
      <c r="D24" s="63">
        <v>0</v>
      </c>
      <c r="E24" s="63">
        <v>0</v>
      </c>
      <c r="F24" s="65">
        <v>0</v>
      </c>
      <c r="G24" s="86">
        <f t="shared" si="0"/>
        <v>0</v>
      </c>
      <c r="H24" s="38"/>
    </row>
    <row r="25" spans="1:8" ht="20.25" customHeight="1">
      <c r="A25" s="33" t="s">
        <v>77</v>
      </c>
      <c r="B25" s="24" t="s">
        <v>78</v>
      </c>
      <c r="C25" s="76">
        <v>8</v>
      </c>
      <c r="D25" s="63">
        <v>0</v>
      </c>
      <c r="E25" s="63">
        <v>28.5</v>
      </c>
      <c r="F25" s="65">
        <v>0</v>
      </c>
      <c r="G25" s="86" t="s">
        <v>117</v>
      </c>
      <c r="H25" s="38"/>
    </row>
    <row r="26" spans="1:8" ht="40.5" customHeight="1">
      <c r="A26" s="16" t="s">
        <v>60</v>
      </c>
      <c r="B26" s="24" t="s">
        <v>69</v>
      </c>
      <c r="C26" s="76">
        <v>126226.8</v>
      </c>
      <c r="D26" s="63">
        <v>38378.9</v>
      </c>
      <c r="E26" s="63">
        <v>30919.699999999997</v>
      </c>
      <c r="F26" s="65">
        <f t="shared" si="1"/>
        <v>80.564320499024191</v>
      </c>
      <c r="G26" s="86">
        <f t="shared" si="0"/>
        <v>24.495352809387544</v>
      </c>
      <c r="H26" s="51"/>
    </row>
    <row r="27" spans="1:8" ht="43.5" customHeight="1">
      <c r="A27" s="16" t="s">
        <v>61</v>
      </c>
      <c r="B27" s="24" t="s">
        <v>70</v>
      </c>
      <c r="C27" s="76">
        <v>475</v>
      </c>
      <c r="D27" s="63">
        <v>489.5</v>
      </c>
      <c r="E27" s="63">
        <v>489.5</v>
      </c>
      <c r="F27" s="65">
        <f t="shared" si="1"/>
        <v>100</v>
      </c>
      <c r="G27" s="86">
        <f t="shared" si="0"/>
        <v>103.05263157894737</v>
      </c>
      <c r="H27" s="51"/>
    </row>
    <row r="28" spans="1:8" ht="39" customHeight="1">
      <c r="A28" s="16" t="s">
        <v>62</v>
      </c>
      <c r="B28" s="24" t="s">
        <v>87</v>
      </c>
      <c r="C28" s="74">
        <v>475</v>
      </c>
      <c r="D28" s="66">
        <v>489.5</v>
      </c>
      <c r="E28" s="66">
        <v>489.5</v>
      </c>
      <c r="F28" s="65">
        <f t="shared" si="1"/>
        <v>100</v>
      </c>
      <c r="G28" s="86">
        <f t="shared" si="0"/>
        <v>103.05263157894737</v>
      </c>
      <c r="H28" s="51"/>
    </row>
    <row r="29" spans="1:8" ht="42" customHeight="1">
      <c r="A29" s="16" t="s">
        <v>71</v>
      </c>
      <c r="B29" s="24" t="s">
        <v>72</v>
      </c>
      <c r="C29" s="74">
        <v>5760.6</v>
      </c>
      <c r="D29" s="66">
        <v>1993.6</v>
      </c>
      <c r="E29" s="66">
        <v>1993.6</v>
      </c>
      <c r="F29" s="65">
        <f t="shared" si="1"/>
        <v>100</v>
      </c>
      <c r="G29" s="86">
        <f t="shared" si="0"/>
        <v>34.607506162552511</v>
      </c>
      <c r="H29" s="51"/>
    </row>
    <row r="30" spans="1:8" ht="66.75" customHeight="1">
      <c r="A30" s="48" t="s">
        <v>93</v>
      </c>
      <c r="B30" s="24" t="s">
        <v>88</v>
      </c>
      <c r="C30" s="74">
        <v>0</v>
      </c>
      <c r="D30" s="68">
        <v>0</v>
      </c>
      <c r="E30" s="68">
        <v>0</v>
      </c>
      <c r="F30" s="65">
        <v>0</v>
      </c>
      <c r="G30" s="86">
        <v>0</v>
      </c>
      <c r="H30" s="51"/>
    </row>
    <row r="31" spans="1:8" ht="23.25" customHeight="1">
      <c r="A31" s="67" t="s">
        <v>63</v>
      </c>
      <c r="B31" s="69" t="s">
        <v>73</v>
      </c>
      <c r="C31" s="76">
        <v>2041.3</v>
      </c>
      <c r="D31" s="70">
        <v>35895.800000000003</v>
      </c>
      <c r="E31" s="70">
        <v>28436.6</v>
      </c>
      <c r="F31" s="65">
        <f t="shared" si="1"/>
        <v>79.219853019016142</v>
      </c>
      <c r="G31" s="86" t="s">
        <v>126</v>
      </c>
      <c r="H31" s="51"/>
    </row>
    <row r="32" spans="1:8" s="54" customFormat="1" ht="23.25" customHeight="1">
      <c r="A32" s="71" t="s">
        <v>121</v>
      </c>
      <c r="B32" s="72" t="s">
        <v>122</v>
      </c>
      <c r="C32" s="79">
        <v>48</v>
      </c>
      <c r="D32" s="73">
        <v>0</v>
      </c>
      <c r="E32" s="73">
        <v>0</v>
      </c>
      <c r="F32" s="65">
        <v>0</v>
      </c>
      <c r="G32" s="86">
        <f t="shared" si="0"/>
        <v>0</v>
      </c>
      <c r="H32" s="51"/>
    </row>
    <row r="33" spans="1:15" ht="35.25" customHeight="1">
      <c r="A33" s="71" t="s">
        <v>123</v>
      </c>
      <c r="B33" s="72" t="s">
        <v>124</v>
      </c>
      <c r="C33" s="79">
        <v>20</v>
      </c>
      <c r="D33" s="73">
        <v>0</v>
      </c>
      <c r="E33" s="73">
        <v>0</v>
      </c>
      <c r="F33" s="65">
        <v>0</v>
      </c>
      <c r="G33" s="86">
        <f t="shared" si="0"/>
        <v>0</v>
      </c>
      <c r="H33" s="38"/>
    </row>
    <row r="34" spans="1:15" s="54" customFormat="1" ht="29.25" customHeight="1">
      <c r="A34" s="60" t="s">
        <v>114</v>
      </c>
      <c r="B34" s="61" t="s">
        <v>115</v>
      </c>
      <c r="C34" s="79">
        <v>0</v>
      </c>
      <c r="D34" s="80">
        <v>-2353.3000000000002</v>
      </c>
      <c r="E34" s="80">
        <v>-2353.3000000000002</v>
      </c>
      <c r="F34" s="65">
        <f t="shared" si="1"/>
        <v>100</v>
      </c>
      <c r="G34" s="86">
        <v>0</v>
      </c>
      <c r="H34" s="51"/>
    </row>
    <row r="35" spans="1:15" ht="31.5" customHeight="1">
      <c r="A35" s="43" t="s">
        <v>4</v>
      </c>
      <c r="B35" s="28"/>
      <c r="C35" s="83">
        <f>C37+C39+C42+C46+C50+C48+C52</f>
        <v>147377.4</v>
      </c>
      <c r="D35" s="77">
        <f>D37+D39+D42+D46+D50+D48+D52</f>
        <v>61016.9</v>
      </c>
      <c r="E35" s="77">
        <f>E37+E39+E42+E46+E50+E48+E52</f>
        <v>51805.9</v>
      </c>
      <c r="F35" s="64">
        <f t="shared" si="1"/>
        <v>84.904182283924627</v>
      </c>
      <c r="G35" s="87">
        <f t="shared" si="0"/>
        <v>35.151861818704901</v>
      </c>
    </row>
    <row r="36" spans="1:15">
      <c r="A36" s="17" t="s">
        <v>3</v>
      </c>
      <c r="B36" s="26"/>
      <c r="C36" s="83"/>
      <c r="D36" s="77"/>
      <c r="E36" s="77"/>
      <c r="F36" s="65"/>
      <c r="G36" s="86"/>
    </row>
    <row r="37" spans="1:15" ht="17.25" customHeight="1">
      <c r="A37" s="17" t="s">
        <v>5</v>
      </c>
      <c r="B37" s="27" t="s">
        <v>6</v>
      </c>
      <c r="C37" s="82">
        <v>4847.3</v>
      </c>
      <c r="D37" s="76">
        <f>D38</f>
        <v>5826.7</v>
      </c>
      <c r="E37" s="76">
        <f>E38</f>
        <v>5424.3</v>
      </c>
      <c r="F37" s="65">
        <f t="shared" si="1"/>
        <v>93.093861019101737</v>
      </c>
      <c r="G37" s="86">
        <f t="shared" si="0"/>
        <v>111.90353392610319</v>
      </c>
    </row>
    <row r="38" spans="1:15" ht="15.75" customHeight="1">
      <c r="A38" s="17" t="s">
        <v>7</v>
      </c>
      <c r="B38" s="27" t="s">
        <v>8</v>
      </c>
      <c r="C38" s="82">
        <v>4847.3</v>
      </c>
      <c r="D38" s="76">
        <v>5826.7</v>
      </c>
      <c r="E38" s="76">
        <v>5424.3</v>
      </c>
      <c r="F38" s="65">
        <f t="shared" si="1"/>
        <v>93.093861019101737</v>
      </c>
      <c r="G38" s="86">
        <f t="shared" si="0"/>
        <v>111.90353392610319</v>
      </c>
    </row>
    <row r="39" spans="1:15" ht="16.5" customHeight="1">
      <c r="A39" s="17" t="s">
        <v>9</v>
      </c>
      <c r="B39" s="27" t="s">
        <v>10</v>
      </c>
      <c r="C39" s="81">
        <v>2550.6</v>
      </c>
      <c r="D39" s="76">
        <f>D40+D41</f>
        <v>2489.6999999999998</v>
      </c>
      <c r="E39" s="76">
        <f>E40+E41</f>
        <v>2420.1</v>
      </c>
      <c r="F39" s="65">
        <f t="shared" si="1"/>
        <v>97.204482467767207</v>
      </c>
      <c r="G39" s="86">
        <f t="shared" si="0"/>
        <v>94.883556810162318</v>
      </c>
    </row>
    <row r="40" spans="1:15">
      <c r="A40" s="17" t="s">
        <v>11</v>
      </c>
      <c r="B40" s="27" t="s">
        <v>12</v>
      </c>
      <c r="C40" s="81">
        <v>2479.5</v>
      </c>
      <c r="D40" s="76">
        <v>2446.1999999999998</v>
      </c>
      <c r="E40" s="76">
        <v>2376.6</v>
      </c>
      <c r="F40" s="65">
        <f t="shared" si="1"/>
        <v>97.154770664704444</v>
      </c>
      <c r="G40" s="86">
        <f t="shared" si="0"/>
        <v>95.849969751966114</v>
      </c>
    </row>
    <row r="41" spans="1:15" ht="27" customHeight="1">
      <c r="A41" s="17" t="s">
        <v>13</v>
      </c>
      <c r="B41" s="27" t="s">
        <v>14</v>
      </c>
      <c r="C41" s="81">
        <v>71.099999999999994</v>
      </c>
      <c r="D41" s="76">
        <v>43.5</v>
      </c>
      <c r="E41" s="76">
        <v>43.5</v>
      </c>
      <c r="F41" s="65">
        <f t="shared" si="1"/>
        <v>100</v>
      </c>
      <c r="G41" s="86">
        <f t="shared" si="0"/>
        <v>61.181434599156127</v>
      </c>
    </row>
    <row r="42" spans="1:15" ht="15" customHeight="1">
      <c r="A42" s="17" t="s">
        <v>15</v>
      </c>
      <c r="B42" s="27" t="s">
        <v>16</v>
      </c>
      <c r="C42" s="81">
        <v>127707.59999999999</v>
      </c>
      <c r="D42" s="76">
        <f>D43+D44+D45</f>
        <v>38668.9</v>
      </c>
      <c r="E42" s="76">
        <f>E43+E44+E45</f>
        <v>32189.4</v>
      </c>
      <c r="F42" s="65">
        <f t="shared" si="1"/>
        <v>83.243640238020731</v>
      </c>
      <c r="G42" s="86">
        <f t="shared" si="0"/>
        <v>25.205547672965434</v>
      </c>
      <c r="H42" s="38"/>
    </row>
    <row r="43" spans="1:15" ht="15.75" customHeight="1">
      <c r="A43" s="17" t="s">
        <v>17</v>
      </c>
      <c r="B43" s="27" t="s">
        <v>18</v>
      </c>
      <c r="C43" s="81">
        <v>19.2</v>
      </c>
      <c r="D43" s="76">
        <v>20.399999999999999</v>
      </c>
      <c r="E43" s="76">
        <v>20.399999999999999</v>
      </c>
      <c r="F43" s="65">
        <f t="shared" si="1"/>
        <v>100</v>
      </c>
      <c r="G43" s="86">
        <f t="shared" si="0"/>
        <v>106.25</v>
      </c>
      <c r="H43" s="38"/>
    </row>
    <row r="44" spans="1:15" ht="15.75" customHeight="1">
      <c r="A44" s="17" t="s">
        <v>66</v>
      </c>
      <c r="B44" s="27" t="s">
        <v>67</v>
      </c>
      <c r="C44" s="81">
        <v>117102.5</v>
      </c>
      <c r="D44" s="76">
        <v>0</v>
      </c>
      <c r="E44" s="76">
        <v>0</v>
      </c>
      <c r="F44" s="65">
        <v>0</v>
      </c>
      <c r="G44" s="86">
        <f t="shared" si="0"/>
        <v>0</v>
      </c>
      <c r="H44" s="38"/>
    </row>
    <row r="45" spans="1:15" ht="15" customHeight="1">
      <c r="A45" s="17" t="s">
        <v>19</v>
      </c>
      <c r="B45" s="27" t="s">
        <v>20</v>
      </c>
      <c r="C45" s="81">
        <v>10585.9</v>
      </c>
      <c r="D45" s="76">
        <v>38648.5</v>
      </c>
      <c r="E45" s="76">
        <v>32169</v>
      </c>
      <c r="F45" s="65">
        <f t="shared" si="1"/>
        <v>83.234795658304989</v>
      </c>
      <c r="G45" s="86" t="s">
        <v>128</v>
      </c>
      <c r="H45" s="38"/>
    </row>
    <row r="46" spans="1:15" ht="14.25" customHeight="1">
      <c r="A46" s="17" t="s">
        <v>83</v>
      </c>
      <c r="B46" s="27" t="s">
        <v>21</v>
      </c>
      <c r="C46" s="81">
        <v>12199.1</v>
      </c>
      <c r="D46" s="76">
        <f>D47</f>
        <v>13755.3</v>
      </c>
      <c r="E46" s="76">
        <f>E47</f>
        <v>11495.8</v>
      </c>
      <c r="F46" s="65">
        <f t="shared" si="1"/>
        <v>83.573604356139086</v>
      </c>
      <c r="G46" s="86">
        <f t="shared" si="0"/>
        <v>94.234820601519772</v>
      </c>
      <c r="H46" s="38"/>
    </row>
    <row r="47" spans="1:15" ht="14.25" customHeight="1">
      <c r="A47" s="17" t="s">
        <v>22</v>
      </c>
      <c r="B47" s="27" t="s">
        <v>23</v>
      </c>
      <c r="C47" s="81">
        <v>12199.1</v>
      </c>
      <c r="D47" s="76">
        <v>13755.3</v>
      </c>
      <c r="E47" s="76">
        <v>11495.8</v>
      </c>
      <c r="F47" s="65">
        <f t="shared" si="1"/>
        <v>83.573604356139086</v>
      </c>
      <c r="G47" s="86">
        <f t="shared" si="0"/>
        <v>94.234820601519772</v>
      </c>
      <c r="H47" s="38"/>
      <c r="O47" s="31"/>
    </row>
    <row r="48" spans="1:15" s="54" customFormat="1" ht="14.25" customHeight="1">
      <c r="A48" s="17" t="s">
        <v>106</v>
      </c>
      <c r="B48" s="53" t="s">
        <v>107</v>
      </c>
      <c r="C48" s="82">
        <f>C49</f>
        <v>0</v>
      </c>
      <c r="D48" s="76">
        <f>D49</f>
        <v>274.2</v>
      </c>
      <c r="E48" s="76">
        <f>E49</f>
        <v>274.2</v>
      </c>
      <c r="F48" s="65">
        <f t="shared" si="1"/>
        <v>100</v>
      </c>
      <c r="G48" s="86">
        <v>0</v>
      </c>
      <c r="H48" s="51"/>
      <c r="O48" s="50"/>
    </row>
    <row r="49" spans="1:15" s="54" customFormat="1" ht="14.25" customHeight="1">
      <c r="A49" s="17" t="s">
        <v>109</v>
      </c>
      <c r="B49" s="53" t="s">
        <v>108</v>
      </c>
      <c r="C49" s="82">
        <v>0</v>
      </c>
      <c r="D49" s="76">
        <v>274.2</v>
      </c>
      <c r="E49" s="76">
        <v>274.2</v>
      </c>
      <c r="F49" s="65">
        <f t="shared" si="1"/>
        <v>100</v>
      </c>
      <c r="G49" s="86">
        <v>0</v>
      </c>
      <c r="H49" s="51"/>
      <c r="O49" s="50"/>
    </row>
    <row r="50" spans="1:15" s="49" customFormat="1" ht="14.25" customHeight="1">
      <c r="A50" s="52" t="s">
        <v>94</v>
      </c>
      <c r="B50" s="53" t="s">
        <v>95</v>
      </c>
      <c r="C50" s="82">
        <v>71.900000000000006</v>
      </c>
      <c r="D50" s="76">
        <f t="shared" ref="D50:E50" si="2">D51</f>
        <v>0</v>
      </c>
      <c r="E50" s="76">
        <f t="shared" si="2"/>
        <v>0</v>
      </c>
      <c r="F50" s="65">
        <v>0</v>
      </c>
      <c r="G50" s="86">
        <f t="shared" si="0"/>
        <v>0</v>
      </c>
      <c r="H50" s="51"/>
      <c r="O50" s="50"/>
    </row>
    <row r="51" spans="1:15" s="49" customFormat="1" ht="14.25" customHeight="1">
      <c r="A51" s="52" t="s">
        <v>96</v>
      </c>
      <c r="B51" s="53" t="s">
        <v>97</v>
      </c>
      <c r="C51" s="82">
        <v>71.900000000000006</v>
      </c>
      <c r="D51" s="76">
        <v>0</v>
      </c>
      <c r="E51" s="76">
        <v>0</v>
      </c>
      <c r="F51" s="65">
        <v>0</v>
      </c>
      <c r="G51" s="86">
        <f t="shared" si="0"/>
        <v>0</v>
      </c>
      <c r="H51" s="51"/>
      <c r="O51" s="50"/>
    </row>
    <row r="52" spans="1:15" s="54" customFormat="1" ht="24.75" customHeight="1">
      <c r="A52" s="52" t="s">
        <v>110</v>
      </c>
      <c r="B52" s="53" t="s">
        <v>112</v>
      </c>
      <c r="C52" s="82">
        <v>0.9</v>
      </c>
      <c r="D52" s="76">
        <f t="shared" ref="D52:E52" si="3">D53</f>
        <v>2.1</v>
      </c>
      <c r="E52" s="76">
        <f t="shared" si="3"/>
        <v>2.1</v>
      </c>
      <c r="F52" s="65">
        <f t="shared" si="1"/>
        <v>100</v>
      </c>
      <c r="G52" s="86" t="s">
        <v>127</v>
      </c>
      <c r="H52" s="51"/>
      <c r="O52" s="50"/>
    </row>
    <row r="53" spans="1:15" s="54" customFormat="1" ht="14.25" customHeight="1">
      <c r="A53" s="52" t="s">
        <v>111</v>
      </c>
      <c r="B53" s="53" t="s">
        <v>113</v>
      </c>
      <c r="C53" s="82">
        <v>0.9</v>
      </c>
      <c r="D53" s="76">
        <v>2.1</v>
      </c>
      <c r="E53" s="76">
        <v>2.1</v>
      </c>
      <c r="F53" s="65">
        <f t="shared" si="1"/>
        <v>100</v>
      </c>
      <c r="G53" s="86" t="s">
        <v>127</v>
      </c>
      <c r="H53" s="51"/>
      <c r="O53" s="50"/>
    </row>
    <row r="54" spans="1:15" ht="33.75" customHeight="1">
      <c r="A54" s="19" t="s">
        <v>24</v>
      </c>
      <c r="B54" s="28"/>
      <c r="C54" s="86">
        <f>C5-C35</f>
        <v>57.5</v>
      </c>
      <c r="D54" s="76">
        <f>D5-D35</f>
        <v>-2165.4000000000015</v>
      </c>
      <c r="E54" s="76">
        <f>E5-E35</f>
        <v>-1614.3000000000102</v>
      </c>
      <c r="F54" s="86"/>
      <c r="G54" s="86"/>
      <c r="H54" s="4"/>
      <c r="O54" s="31"/>
    </row>
    <row r="55" spans="1:15" ht="29.25" customHeight="1">
      <c r="A55" s="20" t="s">
        <v>25</v>
      </c>
      <c r="B55" s="21"/>
      <c r="C55" s="85">
        <f>C56+C60</f>
        <v>-57.5</v>
      </c>
      <c r="D55" s="75">
        <f>D56+D60</f>
        <v>2165.4000000000015</v>
      </c>
      <c r="E55" s="75">
        <f>E56+E60</f>
        <v>1614.2999999999956</v>
      </c>
      <c r="F55" s="78"/>
      <c r="G55" s="89"/>
      <c r="H55" s="4"/>
    </row>
    <row r="56" spans="1:15" s="54" customFormat="1" ht="39" customHeight="1">
      <c r="A56" s="56" t="s">
        <v>98</v>
      </c>
      <c r="B56" s="57" t="s">
        <v>99</v>
      </c>
      <c r="C56" s="88">
        <f>C57</f>
        <v>0</v>
      </c>
      <c r="D56" s="79">
        <f>D57</f>
        <v>0</v>
      </c>
      <c r="E56" s="79">
        <f>E57</f>
        <v>0</v>
      </c>
      <c r="F56" s="78"/>
      <c r="G56" s="89"/>
      <c r="H56" s="55"/>
    </row>
    <row r="57" spans="1:15" s="54" customFormat="1" ht="51" customHeight="1">
      <c r="A57" s="56" t="s">
        <v>100</v>
      </c>
      <c r="B57" s="57" t="s">
        <v>101</v>
      </c>
      <c r="C57" s="88">
        <f>C58+C59</f>
        <v>0</v>
      </c>
      <c r="D57" s="79">
        <f>D58+D59</f>
        <v>0</v>
      </c>
      <c r="E57" s="79">
        <f>E58+E59</f>
        <v>0</v>
      </c>
      <c r="F57" s="78"/>
      <c r="G57" s="89"/>
      <c r="H57" s="55"/>
    </row>
    <row r="58" spans="1:15" s="54" customFormat="1" ht="28.5" customHeight="1">
      <c r="A58" s="56" t="s">
        <v>102</v>
      </c>
      <c r="B58" s="57" t="s">
        <v>103</v>
      </c>
      <c r="C58" s="88">
        <v>2000</v>
      </c>
      <c r="D58" s="79">
        <v>4000</v>
      </c>
      <c r="E58" s="79">
        <v>4000</v>
      </c>
      <c r="F58" s="78"/>
      <c r="G58" s="89"/>
      <c r="H58" s="55"/>
    </row>
    <row r="59" spans="1:15" s="54" customFormat="1" ht="29.25" customHeight="1">
      <c r="A59" s="56" t="s">
        <v>104</v>
      </c>
      <c r="B59" s="57" t="s">
        <v>105</v>
      </c>
      <c r="C59" s="88">
        <v>-2000</v>
      </c>
      <c r="D59" s="79">
        <v>-4000</v>
      </c>
      <c r="E59" s="79">
        <v>-4000</v>
      </c>
      <c r="F59" s="78"/>
      <c r="G59" s="89"/>
      <c r="H59" s="55"/>
    </row>
    <row r="60" spans="1:15" ht="28.5" customHeight="1">
      <c r="A60" s="17" t="s">
        <v>26</v>
      </c>
      <c r="B60" s="18" t="s">
        <v>27</v>
      </c>
      <c r="C60" s="86">
        <f>C61+C62</f>
        <v>-57.5</v>
      </c>
      <c r="D60" s="76">
        <f>D61+D62</f>
        <v>2165.4000000000015</v>
      </c>
      <c r="E60" s="76">
        <f>E61+E62</f>
        <v>1614.2999999999956</v>
      </c>
      <c r="F60" s="90"/>
      <c r="G60" s="90"/>
    </row>
    <row r="61" spans="1:15" ht="30.75" customHeight="1">
      <c r="A61" s="17" t="s">
        <v>28</v>
      </c>
      <c r="B61" s="18" t="s">
        <v>29</v>
      </c>
      <c r="C61" s="86">
        <v>-150026.4</v>
      </c>
      <c r="D61" s="76">
        <v>-62851.5</v>
      </c>
      <c r="E61" s="76">
        <v>-54940.800000000003</v>
      </c>
      <c r="F61" s="90"/>
      <c r="G61" s="90"/>
    </row>
    <row r="62" spans="1:15" ht="30" customHeight="1">
      <c r="A62" s="17" t="s">
        <v>30</v>
      </c>
      <c r="B62" s="18" t="s">
        <v>31</v>
      </c>
      <c r="C62" s="86">
        <v>149968.9</v>
      </c>
      <c r="D62" s="76">
        <v>65016.9</v>
      </c>
      <c r="E62" s="76">
        <v>56555.1</v>
      </c>
      <c r="F62" s="90"/>
      <c r="G62" s="90"/>
    </row>
    <row r="66" spans="1:7">
      <c r="A66" s="95" t="s">
        <v>76</v>
      </c>
      <c r="B66" s="95"/>
      <c r="C66" s="95"/>
      <c r="D66" s="95"/>
      <c r="E66" s="95"/>
      <c r="F66" s="95"/>
      <c r="G66" s="95"/>
    </row>
  </sheetData>
  <mergeCells count="3">
    <mergeCell ref="A66:G66"/>
    <mergeCell ref="A2:G2"/>
    <mergeCell ref="A16:A1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9"/>
  <sheetViews>
    <sheetView workbookViewId="0">
      <selection activeCell="D5" sqref="D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2" spans="1:7" ht="96" customHeight="1">
      <c r="A2" s="96" t="s">
        <v>129</v>
      </c>
      <c r="B2" s="97"/>
      <c r="C2" s="97"/>
      <c r="D2" s="97"/>
      <c r="E2" s="97"/>
      <c r="F2" s="97"/>
      <c r="G2" s="97"/>
    </row>
    <row r="3" spans="1:7">
      <c r="G3" s="2"/>
    </row>
    <row r="4" spans="1:7" ht="94.5" customHeight="1">
      <c r="A4" s="5" t="s">
        <v>32</v>
      </c>
      <c r="B4" s="5" t="s">
        <v>33</v>
      </c>
      <c r="C4" s="84" t="s">
        <v>130</v>
      </c>
      <c r="D4" s="84" t="s">
        <v>131</v>
      </c>
      <c r="E4" s="84" t="s">
        <v>132</v>
      </c>
      <c r="F4" s="5" t="s">
        <v>84</v>
      </c>
      <c r="G4" s="5" t="s">
        <v>85</v>
      </c>
    </row>
    <row r="5" spans="1:7" ht="29.25" customHeight="1">
      <c r="A5" s="6" t="s">
        <v>34</v>
      </c>
      <c r="B5" s="94">
        <v>43.5</v>
      </c>
      <c r="C5" s="93">
        <v>10684.8</v>
      </c>
      <c r="D5" s="93">
        <v>16671.900000000001</v>
      </c>
      <c r="E5" s="93">
        <v>14552.2</v>
      </c>
      <c r="F5" s="93">
        <f>E5/D5*100</f>
        <v>87.285792261229972</v>
      </c>
      <c r="G5" s="93">
        <f>E5/C5*100</f>
        <v>136.19534291704105</v>
      </c>
    </row>
    <row r="9" spans="1:7">
      <c r="A9" s="97" t="s">
        <v>36</v>
      </c>
      <c r="B9" s="97"/>
      <c r="C9" s="97"/>
      <c r="D9" s="97"/>
      <c r="E9" s="97"/>
      <c r="F9" s="97"/>
      <c r="G9" s="97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7"/>
  <sheetViews>
    <sheetView tabSelected="1" workbookViewId="0">
      <selection activeCell="D13" sqref="D13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2" spans="1:7" ht="96" customHeight="1">
      <c r="A2" s="96" t="s">
        <v>133</v>
      </c>
      <c r="B2" s="97"/>
      <c r="C2" s="97"/>
      <c r="D2" s="97"/>
      <c r="E2" s="97"/>
      <c r="F2" s="97"/>
    </row>
    <row r="3" spans="1:7">
      <c r="F3" s="2"/>
    </row>
    <row r="4" spans="1:7" ht="75.75" customHeight="1">
      <c r="A4" s="7" t="s">
        <v>64</v>
      </c>
      <c r="B4" s="84" t="s">
        <v>118</v>
      </c>
      <c r="C4" s="84" t="s">
        <v>119</v>
      </c>
      <c r="D4" s="84" t="s">
        <v>120</v>
      </c>
      <c r="E4" s="5" t="s">
        <v>84</v>
      </c>
      <c r="F4" s="5" t="s">
        <v>85</v>
      </c>
    </row>
    <row r="5" spans="1:7" ht="66" customHeight="1">
      <c r="A5" s="34" t="s">
        <v>80</v>
      </c>
      <c r="B5" s="44">
        <v>35.200000000000003</v>
      </c>
      <c r="C5" s="91">
        <v>2</v>
      </c>
      <c r="D5" s="91">
        <v>2</v>
      </c>
      <c r="E5" s="91">
        <f t="shared" ref="E5:E13" si="0">D5/C5*100</f>
        <v>100</v>
      </c>
      <c r="F5" s="91">
        <f t="shared" ref="F5:F13" si="1">D5/B5*100</f>
        <v>5.6818181818181817</v>
      </c>
    </row>
    <row r="6" spans="1:7" ht="68.25" customHeight="1">
      <c r="A6" s="59" t="s">
        <v>81</v>
      </c>
      <c r="B6" s="44">
        <v>2</v>
      </c>
      <c r="C6" s="91">
        <v>2</v>
      </c>
      <c r="D6" s="91">
        <v>2</v>
      </c>
      <c r="E6" s="91">
        <f t="shared" si="0"/>
        <v>100</v>
      </c>
      <c r="F6" s="91">
        <f t="shared" si="1"/>
        <v>100</v>
      </c>
    </row>
    <row r="7" spans="1:7" ht="69" customHeight="1">
      <c r="A7" s="10" t="s">
        <v>68</v>
      </c>
      <c r="B7" s="45">
        <v>2003.8</v>
      </c>
      <c r="C7" s="91">
        <v>4569.3999999999996</v>
      </c>
      <c r="D7" s="91">
        <v>4411.3</v>
      </c>
      <c r="E7" s="91">
        <f t="shared" si="0"/>
        <v>96.540027137042074</v>
      </c>
      <c r="F7" s="91" t="s">
        <v>135</v>
      </c>
    </row>
    <row r="8" spans="1:7" s="35" customFormat="1" ht="96.75" customHeight="1">
      <c r="A8" s="39" t="s">
        <v>134</v>
      </c>
      <c r="B8" s="45">
        <v>0</v>
      </c>
      <c r="C8" s="91">
        <v>0</v>
      </c>
      <c r="D8" s="91">
        <v>0</v>
      </c>
      <c r="E8" s="91">
        <v>0</v>
      </c>
      <c r="F8" s="91">
        <v>0</v>
      </c>
      <c r="G8" s="41"/>
    </row>
    <row r="9" spans="1:7" ht="57" customHeight="1">
      <c r="A9" s="9" t="s">
        <v>74</v>
      </c>
      <c r="B9" s="45">
        <v>2479.5</v>
      </c>
      <c r="C9" s="91">
        <v>2446.1999999999998</v>
      </c>
      <c r="D9" s="91">
        <v>2376.6</v>
      </c>
      <c r="E9" s="91">
        <f t="shared" si="0"/>
        <v>97.154770664704444</v>
      </c>
      <c r="F9" s="91">
        <f t="shared" si="1"/>
        <v>95.849969751966114</v>
      </c>
    </row>
    <row r="10" spans="1:7" s="37" customFormat="1" ht="94.5" customHeight="1">
      <c r="A10" s="40" t="s">
        <v>82</v>
      </c>
      <c r="B10" s="36">
        <v>0</v>
      </c>
      <c r="C10" s="91">
        <v>0</v>
      </c>
      <c r="D10" s="91">
        <v>0</v>
      </c>
      <c r="E10" s="91">
        <v>0</v>
      </c>
      <c r="F10" s="91">
        <v>0</v>
      </c>
    </row>
    <row r="11" spans="1:7" ht="80.25" customHeight="1">
      <c r="A11" s="11" t="s">
        <v>86</v>
      </c>
      <c r="B11" s="46">
        <v>5945.3</v>
      </c>
      <c r="C11" s="91">
        <v>1993.64</v>
      </c>
      <c r="D11" s="91">
        <v>1993.6</v>
      </c>
      <c r="E11" s="91">
        <f t="shared" si="0"/>
        <v>99.99799361971067</v>
      </c>
      <c r="F11" s="91">
        <f t="shared" si="1"/>
        <v>33.532370107479856</v>
      </c>
    </row>
    <row r="12" spans="1:7" ht="67.5" customHeight="1">
      <c r="A12" s="12" t="s">
        <v>79</v>
      </c>
      <c r="B12" s="47">
        <v>117102.5</v>
      </c>
      <c r="C12" s="91">
        <v>0</v>
      </c>
      <c r="D12" s="91">
        <v>0</v>
      </c>
      <c r="E12" s="91">
        <v>0</v>
      </c>
      <c r="F12" s="91">
        <f t="shared" si="1"/>
        <v>0</v>
      </c>
    </row>
    <row r="13" spans="1:7" ht="20.25" customHeight="1">
      <c r="A13" s="8" t="s">
        <v>65</v>
      </c>
      <c r="B13" s="32">
        <f>SUM(B5:B12)</f>
        <v>127568.3</v>
      </c>
      <c r="C13" s="92">
        <f>SUM(C5:C12)</f>
        <v>9013.24</v>
      </c>
      <c r="D13" s="92">
        <f>SUM(D5:D12)</f>
        <v>8785.5</v>
      </c>
      <c r="E13" s="92">
        <f t="shared" si="0"/>
        <v>97.473272652231614</v>
      </c>
      <c r="F13" s="92">
        <f t="shared" si="1"/>
        <v>6.8868990180162308</v>
      </c>
      <c r="G13" s="42"/>
    </row>
    <row r="17" spans="1:6">
      <c r="A17" s="97" t="s">
        <v>36</v>
      </c>
      <c r="B17" s="97"/>
      <c r="C17" s="97"/>
      <c r="D17" s="97"/>
      <c r="E17" s="97"/>
      <c r="F17" s="97"/>
    </row>
  </sheetData>
  <sortState ref="A5:F9">
    <sortCondition sortBy="cellColor" ref="F6" dxfId="0"/>
  </sortState>
  <mergeCells count="2">
    <mergeCell ref="A2:F2"/>
    <mergeCell ref="A17:F1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2022-01-31T10:47:06Z</cp:lastPrinted>
  <dcterms:created xsi:type="dcterms:W3CDTF">2017-04-17T10:25:39Z</dcterms:created>
  <dcterms:modified xsi:type="dcterms:W3CDTF">2022-01-31T10:47:12Z</dcterms:modified>
</cp:coreProperties>
</file>