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1840" windowHeight="1314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1'!$G$26</definedName>
  </definedNames>
  <calcPr calcId="125725"/>
</workbook>
</file>

<file path=xl/calcChain.xml><?xml version="1.0" encoding="utf-8"?>
<calcChain xmlns="http://schemas.openxmlformats.org/spreadsheetml/2006/main">
  <c r="G8" i="1"/>
  <c r="G9"/>
  <c r="G10"/>
  <c r="G11"/>
  <c r="G12"/>
  <c r="G13"/>
  <c r="G14"/>
  <c r="G15"/>
  <c r="G16"/>
  <c r="G17"/>
  <c r="G18"/>
  <c r="G20"/>
  <c r="G21"/>
  <c r="G22"/>
  <c r="G23"/>
  <c r="G24"/>
  <c r="G25"/>
  <c r="G26"/>
  <c r="G27"/>
  <c r="G29"/>
  <c r="G30"/>
  <c r="G31"/>
  <c r="G33"/>
  <c r="G34"/>
  <c r="G36"/>
  <c r="F8"/>
  <c r="F9"/>
  <c r="F10"/>
  <c r="F11"/>
  <c r="F12"/>
  <c r="F13"/>
  <c r="F14"/>
  <c r="F15"/>
  <c r="F16"/>
  <c r="F17"/>
  <c r="F18"/>
  <c r="F19"/>
  <c r="F20"/>
  <c r="F21"/>
  <c r="F22"/>
  <c r="F23"/>
  <c r="F24"/>
  <c r="F26"/>
  <c r="F27"/>
  <c r="F28"/>
  <c r="F29"/>
  <c r="F31"/>
  <c r="F32"/>
  <c r="F34"/>
  <c r="F35"/>
  <c r="F36"/>
  <c r="D5"/>
  <c r="E5"/>
  <c r="F5" s="1"/>
  <c r="G7"/>
  <c r="F7"/>
  <c r="E42"/>
  <c r="E45"/>
  <c r="E37" s="1"/>
  <c r="D45"/>
  <c r="D42"/>
  <c r="F42" s="1"/>
  <c r="G44"/>
  <c r="G46"/>
  <c r="G48"/>
  <c r="G49"/>
  <c r="G50"/>
  <c r="G51"/>
  <c r="G52"/>
  <c r="G53"/>
  <c r="G54"/>
  <c r="F41"/>
  <c r="F43"/>
  <c r="F44"/>
  <c r="F46"/>
  <c r="F47"/>
  <c r="F48"/>
  <c r="F49"/>
  <c r="F50"/>
  <c r="F51"/>
  <c r="E39"/>
  <c r="D39"/>
  <c r="F9" i="3"/>
  <c r="F11"/>
  <c r="F12"/>
  <c r="F13"/>
  <c r="F14"/>
  <c r="E6"/>
  <c r="E7"/>
  <c r="E9"/>
  <c r="E14"/>
  <c r="E15"/>
  <c r="E16"/>
  <c r="C16"/>
  <c r="D16"/>
  <c r="C37" i="1"/>
  <c r="F53"/>
  <c r="F54"/>
  <c r="G41"/>
  <c r="G42"/>
  <c r="G43"/>
  <c r="F52"/>
  <c r="C61"/>
  <c r="C58"/>
  <c r="C57" s="1"/>
  <c r="F7" i="3"/>
  <c r="E61" i="1"/>
  <c r="D61"/>
  <c r="E58"/>
  <c r="E57" s="1"/>
  <c r="E56" s="1"/>
  <c r="D57"/>
  <c r="D58"/>
  <c r="E5" i="3"/>
  <c r="B16"/>
  <c r="G5" i="1" l="1"/>
  <c r="G37"/>
  <c r="D56"/>
  <c r="F45"/>
  <c r="D37"/>
  <c r="C56"/>
  <c r="F39"/>
  <c r="F37" l="1"/>
  <c r="G39" l="1"/>
  <c r="C55"/>
  <c r="E55" l="1"/>
  <c r="D55"/>
  <c r="G5" i="2" l="1"/>
  <c r="F5"/>
</calcChain>
</file>

<file path=xl/sharedStrings.xml><?xml version="1.0" encoding="utf-8"?>
<sst xmlns="http://schemas.openxmlformats.org/spreadsheetml/2006/main" count="149" uniqueCount="137">
  <si>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</si>
  <si>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</si>
  <si>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</si>
  <si>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</si>
  <si>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</si>
  <si>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</si>
  <si>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</si>
  <si>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</si>
  <si>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</si>
  <si>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</si>
  <si>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</si>
  <si>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</si>
  <si>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</si>
  <si>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</si>
  <si>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</si>
  <si>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</si>
  <si>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</si>
  <si>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</si>
  <si>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</si>
  <si>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</si>
  <si>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</si>
  <si>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</si>
  <si>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</si>
  <si>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</si>
  <si>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</si>
  <si>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</si>
  <si>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</si>
  <si>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</si>
  <si>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</si>
  <si>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</si>
  <si>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</si>
  <si>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</si>
  <si>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</si>
  <si>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</si>
  <si>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</si>
  <si>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</si>
  <si>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Физическая культура и спорт</t>
  </si>
  <si>
    <t>00 1100 0000000000 000</t>
  </si>
  <si>
    <t xml:space="preserve">Физическая культура </t>
  </si>
  <si>
    <t>00 1101 0000000000 000</t>
  </si>
  <si>
    <t>Начальник финансового управления                                                                      Е.А. Малышева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</si>
  <si>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</si>
  <si>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</si>
  <si>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</si>
  <si>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</si>
  <si>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 xml:space="preserve">Налоги на товары    ( работы, услуги) реализуемые на территории Российской Федерации 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</si>
  <si>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</si>
  <si>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</si>
  <si>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</si>
  <si>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</si>
  <si>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</si>
  <si>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</si>
  <si>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</si>
  <si>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</si>
  <si>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</si>
  <si>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</si>
  <si>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</si>
  <si>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</si>
  <si>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</si>
  <si>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</si>
  <si>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</si>
  <si>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</si>
  <si>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Штрафы, санкции, возмещение ущерба</t>
  </si>
  <si>
    <t>11651000020000140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</si>
  <si>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</si>
  <si>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</si>
  <si>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</si>
  <si>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Иные межбюджетные трансферты</t>
  </si>
  <si>
    <t>Наименование муниципальной программы</t>
  </si>
  <si>
    <t>ИТОГО:</t>
  </si>
  <si>
    <t>Коммунальное хозяйство</t>
  </si>
  <si>
    <t>00 0502 0000000000 000</t>
  </si>
  <si>
    <t>Резервные фонды</t>
  </si>
  <si>
    <t>00 0111 0000000000 000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</si>
  <si>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</si>
  <si>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Муниципальная программа "Совершенствование системы оплаты труда в муниципальных казенных, бюджетных, автономных учреждениях Базарно-Карабулакского муниципального образования на 2018-2019 год"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</si>
  <si>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2018-2022 годы"</t>
  </si>
  <si>
    <t>111050300000000120</t>
  </si>
  <si>
    <t>20200000000000150</t>
  </si>
  <si>
    <t>20210000000000150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</si>
  <si>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</si>
  <si>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</si>
  <si>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Субсидии бюджетам поселений области на обеспечение повышения оплаты труда некоторых категорий работников муниципальных учреждений</t>
  </si>
  <si>
    <t>20229999130075150</t>
  </si>
  <si>
    <t>20240000000000150</t>
  </si>
  <si>
    <t>Муниципальная программа "Ремонт автомобильных дорог Базарно-Карабулакского муниципального образования Базарно-Карабулакского муниципального района"</t>
  </si>
  <si>
    <t>Муниципальная программа "Развитие физической культуры и спорта" на 2018-2020 годы в Базарно-Карабулакском образовании Базарно-Карабулакского муниципального района</t>
  </si>
  <si>
    <t>106010000000000110</t>
  </si>
  <si>
    <t>111050100000000120</t>
  </si>
  <si>
    <t>111090400000000120</t>
  </si>
  <si>
    <t>20225467130000150</t>
  </si>
  <si>
    <t>Начальник финансового управления                                                                                         Е.А. Малышева</t>
  </si>
  <si>
    <t xml:space="preserve">Субсидии бюджетам поселений области на реализацию мероприятий по строительству и реконструкции питьевого водоснабжения </t>
  </si>
  <si>
    <t>Безвозмездные перечисления организаций</t>
  </si>
  <si>
    <t>20405099100073150</t>
  </si>
  <si>
    <t>Прочие неналоговые доходы</t>
  </si>
  <si>
    <t>11700000000000000</t>
  </si>
  <si>
    <t>Муниципальная программа "Комплексное развитие систем коммунальной инфрастуктуры Базарно-Карабулакского муниципального образования Базарно-Карабулакского муниципального района Саратовской области"</t>
  </si>
  <si>
    <t>% исполнения плана 2020 года</t>
  </si>
  <si>
    <t>% исполнения 2020 года к 2019 году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</si>
  <si>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</si>
  <si>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</si>
  <si>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 на 2018-2020 годы"</t>
  </si>
  <si>
    <t>Муниципальная программа "Инвентаризация земельных участков для их бесплатного предоставления гражданам 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</si>
  <si>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Культура и кинематография</t>
  </si>
  <si>
    <t>Бюджетные кредиты от других бюджетов бюджетной системы Российской Федерации</t>
  </si>
  <si>
    <t>00 0103 0000000000 000</t>
  </si>
  <si>
    <t>Бюджетные кредиты от других бюджетов бюджетной системы Российской Федерации в валюте Российской Федерации</t>
  </si>
  <si>
    <t>00 0103 0100000000 000</t>
  </si>
  <si>
    <t>Получение бюджетных кредитов от других бюджетов бюджетной системы</t>
  </si>
  <si>
    <t>00 0103 0100130000 710</t>
  </si>
  <si>
    <t>Погашение бюджетных кредитов от других бюджетов бюджетной системы</t>
  </si>
  <si>
    <t>00 0103 0100130000 810</t>
  </si>
  <si>
    <t xml:space="preserve">Субсидии бюджетам поселений области на реализацию мероприятий по строительству и реконструкции ( модернизации ) объектов питьевого водоснабжения </t>
  </si>
  <si>
    <t>20225243130000150</t>
  </si>
  <si>
    <t>Субсидии на реализацию проектов развития муниципальных образований области, основанных на местных инитиативах</t>
  </si>
  <si>
    <t>20229999130073150</t>
  </si>
  <si>
    <t>Безвозмездные перечисления физических лиц</t>
  </si>
  <si>
    <t>20705030130073150</t>
  </si>
  <si>
    <t>00 1300 0000000000 000</t>
  </si>
  <si>
    <t>00 1301 0000000000 000</t>
  </si>
  <si>
    <t>св. 5,7 раза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</si>
  <si>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</si>
  <si>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</si>
  <si>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 xml:space="preserve">Сведения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
на 1 января 2021 года      
</t>
  </si>
  <si>
    <t>Исполнено          на 1 января 2020 г. (тыс.руб)</t>
  </si>
  <si>
    <t>Утвержденные бюджетные назначения на           1 января 2021 г. (тыс.руб)</t>
  </si>
  <si>
    <t>Исполнено на 1 января 2021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</si>
  <si>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января 2021 г.
</t>
  </si>
  <si>
    <t>Утвержденные бюджетные назначения на 1 января 2021 г. (тыс. руб.)</t>
  </si>
  <si>
    <t>Исполнено на 1 января 2021 г.                       (тыс. руб.)</t>
  </si>
  <si>
    <t>Исполнено на 1 января 2020 г. (тыс. руб.)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</si>
  <si>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2021 года     
</t>
  </si>
  <si>
    <t>Муниципальная программа «Текущий ремонт и укрепление материально-технической базы МБУК «КДМЦ Базарно-Карабулакского МО» на 2019 год»</t>
  </si>
  <si>
    <t>св. 3,8 раза</t>
  </si>
  <si>
    <t>св. 4,3 раза</t>
  </si>
  <si>
    <t>20216001130001150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</si>
</sst>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1">
    <xf numFmtId="0" fontId="0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9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Fill="1"/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5" fontId="7" fillId="0" borderId="1" xfId="5" applyNumberFormat="1" applyFont="1" applyFill="1" applyBorder="1" applyAlignment="1" applyProtection="1">
      <alignment wrapText="1"/>
      <protection hidden="1"/>
    </xf>
    <xf numFmtId="165" fontId="7" fillId="0" borderId="1" xfId="7" applyNumberFormat="1" applyFont="1" applyFill="1" applyBorder="1" applyAlignment="1" applyProtection="1">
      <alignment wrapText="1"/>
      <protection hidden="1"/>
    </xf>
    <xf numFmtId="165" fontId="7" fillId="0" borderId="4" xfId="8" applyNumberFormat="1" applyFont="1" applyFill="1" applyBorder="1" applyAlignment="1" applyProtection="1">
      <alignment wrapText="1"/>
      <protection hidden="1"/>
    </xf>
    <xf numFmtId="165" fontId="7" fillId="0" borderId="5" xfId="9" applyNumberFormat="1" applyFont="1" applyFill="1" applyBorder="1" applyAlignment="1" applyProtection="1">
      <alignment wrapText="1"/>
      <protection hidden="1"/>
    </xf>
    <xf numFmtId="165" fontId="7" fillId="0" borderId="1" xfId="10" applyNumberFormat="1" applyFont="1" applyFill="1" applyBorder="1" applyAlignment="1" applyProtection="1">
      <alignment wrapText="1"/>
      <protection hidden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164" fontId="5" fillId="0" borderId="3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1" fillId="0" borderId="0" xfId="0" applyFont="1" applyBorder="1"/>
    <xf numFmtId="164" fontId="4" fillId="0" borderId="0" xfId="0" applyNumberFormat="1" applyFont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5" fontId="7" fillId="0" borderId="4" xfId="11" applyNumberFormat="1" applyFont="1" applyFill="1" applyBorder="1" applyAlignment="1" applyProtection="1">
      <alignment wrapText="1"/>
      <protection hidden="1"/>
    </xf>
    <xf numFmtId="0" fontId="2" fillId="0" borderId="0" xfId="0" applyFont="1"/>
    <xf numFmtId="16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1" fillId="0" borderId="0" xfId="0" applyNumberFormat="1" applyFont="1"/>
    <xf numFmtId="165" fontId="7" fillId="0" borderId="1" xfId="14" applyNumberFormat="1" applyFont="1" applyFill="1" applyBorder="1" applyAlignment="1" applyProtection="1">
      <alignment wrapText="1"/>
      <protection hidden="1"/>
    </xf>
    <xf numFmtId="165" fontId="7" fillId="0" borderId="1" xfId="16" applyNumberFormat="1" applyFont="1" applyFill="1" applyBorder="1" applyAlignment="1" applyProtection="1">
      <alignment wrapText="1"/>
      <protection hidden="1"/>
    </xf>
    <xf numFmtId="0" fontId="2" fillId="0" borderId="0" xfId="0" applyFont="1" applyFill="1"/>
    <xf numFmtId="164" fontId="2" fillId="0" borderId="0" xfId="0" applyNumberFormat="1" applyFont="1"/>
    <xf numFmtId="0" fontId="1" fillId="0" borderId="0" xfId="0" applyFont="1"/>
    <xf numFmtId="16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" fillId="0" borderId="0" xfId="0" applyFont="1"/>
    <xf numFmtId="0" fontId="1" fillId="0" borderId="0" xfId="0" applyFont="1"/>
    <xf numFmtId="164" fontId="1" fillId="0" borderId="0" xfId="0" applyNumberFormat="1" applyFont="1"/>
    <xf numFmtId="165" fontId="7" fillId="0" borderId="1" xfId="13" applyNumberFormat="1" applyFont="1" applyFill="1" applyBorder="1" applyAlignment="1" applyProtection="1">
      <alignment wrapText="1"/>
      <protection hidden="1"/>
    </xf>
    <xf numFmtId="165" fontId="7" fillId="0" borderId="1" xfId="20" applyNumberFormat="1" applyFont="1" applyFill="1" applyBorder="1" applyAlignment="1" applyProtection="1">
      <alignment wrapText="1"/>
      <protection hidden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top" wrapText="1"/>
    </xf>
    <xf numFmtId="164" fontId="4" fillId="0" borderId="3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164" fontId="5" fillId="0" borderId="3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37" fontId="4" fillId="0" borderId="1" xfId="0" applyNumberFormat="1" applyFont="1" applyBorder="1" applyAlignment="1">
      <alignment horizontal="right" vertical="center" wrapText="1"/>
    </xf>
    <xf numFmtId="1" fontId="9" fillId="0" borderId="1" xfId="0" applyNumberFormat="1" applyFont="1" applyBorder="1" applyAlignment="1">
      <alignment horizontal="right" vertical="center" wrapText="1"/>
    </xf>
    <xf numFmtId="49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top" wrapText="1"/>
    </xf>
    <xf numFmtId="37" fontId="5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wrapText="1"/>
    </xf>
    <xf numFmtId="164" fontId="4" fillId="0" borderId="1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vertical="center" wrapText="1"/>
    </xf>
    <xf numFmtId="49" fontId="9" fillId="0" borderId="3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/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vertical="center" wrapText="1"/>
    </xf>
  </cellXfs>
  <cellStyles count="21">
    <cellStyle name="Обычный" xfId="0" builtinId="0"/>
    <cellStyle name="Обычный 2" xfId="1"/>
    <cellStyle name="Обычный 2 10" xfId="10"/>
    <cellStyle name="Обычный 2 10 2" xfId="20"/>
    <cellStyle name="Обычный 2 11" xfId="11"/>
    <cellStyle name="Обычный 2 2" xfId="2"/>
    <cellStyle name="Обычный 2 2 2" xfId="12"/>
    <cellStyle name="Обычный 2 3" xfId="3"/>
    <cellStyle name="Обычный 2 3 2" xfId="13"/>
    <cellStyle name="Обычный 2 4" xfId="4"/>
    <cellStyle name="Обычный 2 4 2" xfId="14"/>
    <cellStyle name="Обычный 2 5" xfId="5"/>
    <cellStyle name="Обычный 2 5 2" xfId="15"/>
    <cellStyle name="Обычный 2 6" xfId="6"/>
    <cellStyle name="Обычный 2 6 2" xfId="16"/>
    <cellStyle name="Обычный 2 7" xfId="7"/>
    <cellStyle name="Обычный 2 7 2" xfId="17"/>
    <cellStyle name="Обычный 2 8" xfId="8"/>
    <cellStyle name="Обычный 2 8 2" xfId="18"/>
    <cellStyle name="Обычный 2 9" xfId="9"/>
    <cellStyle name="Обычный 2 9 2" xfId="19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65"/>
  <sheetViews>
    <sheetView topLeftCell="A40" zoomScale="90" zoomScaleNormal="90" workbookViewId="0">
      <selection activeCell="D55" sqref="D55"/>
    </sheetView>
  </sheetViews>
  <sheetFormatPr defaultRowHeight="15.75"/>
  <cols>
    <col min="1" max="1" width="34.7109375" style="3" customWidth="1"/>
    <col min="2" max="2" width="21.140625" style="3" customWidth="1"/>
    <col min="3" max="3" width="13" style="3" customWidth="1"/>
    <col min="4" max="4" width="16.85546875" style="3" customWidth="1"/>
    <col min="5" max="5" width="12.42578125" style="3" customWidth="1"/>
    <col min="6" max="6" width="13.140625" style="3" customWidth="1"/>
    <col min="7" max="7" width="13.28515625" style="3" customWidth="1"/>
    <col min="8" max="8" width="19.140625" style="3" customWidth="1"/>
    <col min="9" max="16384" width="9.140625" style="3"/>
  </cols>
  <sheetData>
    <row r="2" spans="1:8" ht="64.5" customHeight="1">
      <c r="A2" s="94" t="s">
        <v>124</v>
      </c>
      <c r="B2" s="95"/>
      <c r="C2" s="95"/>
      <c r="D2" s="95"/>
      <c r="E2" s="95"/>
      <c r="F2" s="95"/>
      <c r="G2" s="95"/>
    </row>
    <row r="3" spans="1:8">
      <c r="A3" s="1"/>
      <c r="B3" s="1"/>
      <c r="C3" s="1"/>
      <c r="D3" s="1"/>
      <c r="E3" s="1"/>
      <c r="F3" s="1"/>
      <c r="G3" s="2" t="s">
        <v>35</v>
      </c>
    </row>
    <row r="4" spans="1:8" ht="75.75" customHeight="1">
      <c r="A4" s="7" t="s">
        <v>0</v>
      </c>
      <c r="B4" s="7" t="s">
        <v>1</v>
      </c>
      <c r="C4" s="48" t="s">
        <v>125</v>
      </c>
      <c r="D4" s="47" t="s">
        <v>126</v>
      </c>
      <c r="E4" s="47" t="s">
        <v>127</v>
      </c>
      <c r="F4" s="47" t="s">
        <v>98</v>
      </c>
      <c r="G4" s="5" t="s">
        <v>99</v>
      </c>
    </row>
    <row r="5" spans="1:8" ht="15.75" customHeight="1">
      <c r="A5" s="77" t="s">
        <v>2</v>
      </c>
      <c r="B5" s="78"/>
      <c r="C5" s="80">
        <v>102302</v>
      </c>
      <c r="D5" s="88">
        <f t="shared" ref="D5:E5" si="0">D7+D26</f>
        <v>151328</v>
      </c>
      <c r="E5" s="88">
        <f t="shared" si="0"/>
        <v>147434.9</v>
      </c>
      <c r="F5" s="70">
        <f>E5/D5*100</f>
        <v>97.427376295199835</v>
      </c>
      <c r="G5" s="76">
        <f t="shared" ref="G5:G36" si="1">E5/C5*100</f>
        <v>144.1173193094954</v>
      </c>
      <c r="H5" s="34"/>
    </row>
    <row r="6" spans="1:8" ht="15" customHeight="1">
      <c r="A6" s="66" t="s">
        <v>3</v>
      </c>
      <c r="B6" s="72"/>
      <c r="C6" s="79"/>
      <c r="D6" s="81"/>
      <c r="E6" s="81"/>
      <c r="F6" s="63"/>
      <c r="G6" s="71"/>
      <c r="H6" s="55"/>
    </row>
    <row r="7" spans="1:8" ht="14.25" customHeight="1">
      <c r="A7" s="67" t="s">
        <v>41</v>
      </c>
      <c r="B7" s="73">
        <v>1E+16</v>
      </c>
      <c r="C7" s="86">
        <v>24119.599999999999</v>
      </c>
      <c r="D7" s="65">
        <v>22696</v>
      </c>
      <c r="E7" s="87">
        <v>21208.1</v>
      </c>
      <c r="F7" s="63">
        <f t="shared" ref="F7:F36" si="2">E7/D7*100</f>
        <v>93.444219245682049</v>
      </c>
      <c r="G7" s="71">
        <f t="shared" si="1"/>
        <v>87.928904293603537</v>
      </c>
      <c r="H7" s="55"/>
    </row>
    <row r="8" spans="1:8" ht="14.25" customHeight="1">
      <c r="A8" s="67" t="s">
        <v>42</v>
      </c>
      <c r="B8" s="73">
        <v>1.01E+16</v>
      </c>
      <c r="C8" s="86">
        <v>9820.4</v>
      </c>
      <c r="D8" s="65">
        <v>10300</v>
      </c>
      <c r="E8" s="87">
        <v>10944.8</v>
      </c>
      <c r="F8" s="63">
        <f t="shared" si="2"/>
        <v>106.26019417475727</v>
      </c>
      <c r="G8" s="71">
        <f t="shared" si="1"/>
        <v>111.44963545273106</v>
      </c>
      <c r="H8" s="55"/>
    </row>
    <row r="9" spans="1:8" ht="14.25" customHeight="1">
      <c r="A9" s="67" t="s">
        <v>43</v>
      </c>
      <c r="B9" s="74" t="s">
        <v>44</v>
      </c>
      <c r="C9" s="86">
        <v>9820.4</v>
      </c>
      <c r="D9" s="65">
        <v>10300</v>
      </c>
      <c r="E9" s="87">
        <v>10944.8</v>
      </c>
      <c r="F9" s="63">
        <f t="shared" si="2"/>
        <v>106.26019417475727</v>
      </c>
      <c r="G9" s="71">
        <f t="shared" si="1"/>
        <v>111.44963545273106</v>
      </c>
      <c r="H9" s="55"/>
    </row>
    <row r="10" spans="1:8" ht="42" customHeight="1">
      <c r="A10" s="68" t="s">
        <v>45</v>
      </c>
      <c r="B10" s="74" t="s">
        <v>46</v>
      </c>
      <c r="C10" s="86">
        <v>2257.6999999999998</v>
      </c>
      <c r="D10" s="65">
        <v>2350.1999999999998</v>
      </c>
      <c r="E10" s="87">
        <v>2072.4</v>
      </c>
      <c r="F10" s="63">
        <f t="shared" si="2"/>
        <v>88.179729384733236</v>
      </c>
      <c r="G10" s="71">
        <f t="shared" si="1"/>
        <v>91.79253222305887</v>
      </c>
      <c r="H10" s="55"/>
    </row>
    <row r="11" spans="1:8">
      <c r="A11" s="67" t="s">
        <v>47</v>
      </c>
      <c r="B11" s="73">
        <v>1.05E+16</v>
      </c>
      <c r="C11" s="86">
        <v>154.5</v>
      </c>
      <c r="D11" s="65">
        <v>230.7</v>
      </c>
      <c r="E11" s="87">
        <v>69.400000000000006</v>
      </c>
      <c r="F11" s="63">
        <f t="shared" si="2"/>
        <v>30.082358040745561</v>
      </c>
      <c r="G11" s="71">
        <f t="shared" si="1"/>
        <v>44.919093851132693</v>
      </c>
      <c r="H11" s="55"/>
    </row>
    <row r="12" spans="1:8" ht="16.5" customHeight="1">
      <c r="A12" s="67" t="s">
        <v>48</v>
      </c>
      <c r="B12" s="73">
        <v>1.05030000100001E+16</v>
      </c>
      <c r="C12" s="86">
        <v>154.5</v>
      </c>
      <c r="D12" s="65">
        <v>230.7</v>
      </c>
      <c r="E12" s="87">
        <v>69.400000000000006</v>
      </c>
      <c r="F12" s="63">
        <f t="shared" si="2"/>
        <v>30.082358040745561</v>
      </c>
      <c r="G12" s="71">
        <f t="shared" si="1"/>
        <v>44.919093851132693</v>
      </c>
      <c r="H12" s="55"/>
    </row>
    <row r="13" spans="1:8">
      <c r="A13" s="69" t="s">
        <v>49</v>
      </c>
      <c r="B13" s="73">
        <v>1.06E+16</v>
      </c>
      <c r="C13" s="86">
        <v>11230.5</v>
      </c>
      <c r="D13" s="65">
        <v>8510.1</v>
      </c>
      <c r="E13" s="87">
        <v>7672.1</v>
      </c>
      <c r="F13" s="63">
        <f t="shared" si="2"/>
        <v>90.152877169480973</v>
      </c>
      <c r="G13" s="71">
        <f t="shared" si="1"/>
        <v>68.314856863006995</v>
      </c>
      <c r="H13" s="55"/>
    </row>
    <row r="14" spans="1:8" ht="18.75" customHeight="1">
      <c r="A14" s="69" t="s">
        <v>50</v>
      </c>
      <c r="B14" s="74" t="s">
        <v>87</v>
      </c>
      <c r="C14" s="86">
        <v>1877.6</v>
      </c>
      <c r="D14" s="65">
        <v>1555.1</v>
      </c>
      <c r="E14" s="87">
        <v>1618.1</v>
      </c>
      <c r="F14" s="63">
        <f t="shared" si="2"/>
        <v>104.05118641887981</v>
      </c>
      <c r="G14" s="71">
        <f t="shared" si="1"/>
        <v>86.179164891350652</v>
      </c>
      <c r="H14" s="55"/>
    </row>
    <row r="15" spans="1:8" ht="14.25" customHeight="1">
      <c r="A15" s="69" t="s">
        <v>51</v>
      </c>
      <c r="B15" s="74" t="s">
        <v>52</v>
      </c>
      <c r="C15" s="86">
        <v>9352.9</v>
      </c>
      <c r="D15" s="65">
        <v>6955</v>
      </c>
      <c r="E15" s="87">
        <v>6054.1</v>
      </c>
      <c r="F15" s="63">
        <f t="shared" si="2"/>
        <v>87.046728971962622</v>
      </c>
      <c r="G15" s="71">
        <f t="shared" si="1"/>
        <v>64.729656042510882</v>
      </c>
      <c r="H15" s="55"/>
    </row>
    <row r="16" spans="1:8" ht="44.25" customHeight="1">
      <c r="A16" s="96" t="s">
        <v>53</v>
      </c>
      <c r="B16" s="74" t="s">
        <v>54</v>
      </c>
      <c r="C16" s="86">
        <v>470.9</v>
      </c>
      <c r="D16" s="65">
        <v>305</v>
      </c>
      <c r="E16" s="87">
        <v>416.3</v>
      </c>
      <c r="F16" s="63">
        <f t="shared" si="2"/>
        <v>136.49180327868854</v>
      </c>
      <c r="G16" s="71">
        <f t="shared" si="1"/>
        <v>88.405181567211727</v>
      </c>
      <c r="H16" s="55"/>
    </row>
    <row r="17" spans="1:8" ht="24" hidden="1" customHeight="1">
      <c r="A17" s="96"/>
      <c r="B17" s="75"/>
      <c r="C17" s="86">
        <v>423.6</v>
      </c>
      <c r="D17" s="65"/>
      <c r="E17" s="87"/>
      <c r="F17" s="63" t="e">
        <f t="shared" si="2"/>
        <v>#DIV/0!</v>
      </c>
      <c r="G17" s="71">
        <f t="shared" si="1"/>
        <v>0</v>
      </c>
      <c r="H17" s="55"/>
    </row>
    <row r="18" spans="1:8" ht="78.75" customHeight="1">
      <c r="A18" s="69" t="s">
        <v>55</v>
      </c>
      <c r="B18" s="74" t="s">
        <v>88</v>
      </c>
      <c r="C18" s="86">
        <v>470.6</v>
      </c>
      <c r="D18" s="65">
        <v>200</v>
      </c>
      <c r="E18" s="87">
        <v>415.8</v>
      </c>
      <c r="F18" s="63">
        <f t="shared" si="2"/>
        <v>207.9</v>
      </c>
      <c r="G18" s="71">
        <f t="shared" si="1"/>
        <v>88.355291117722061</v>
      </c>
      <c r="H18" s="55"/>
    </row>
    <row r="19" spans="1:8" ht="105" customHeight="1">
      <c r="A19" s="69" t="s">
        <v>56</v>
      </c>
      <c r="B19" s="74" t="s">
        <v>77</v>
      </c>
      <c r="C19" s="86">
        <v>0</v>
      </c>
      <c r="D19" s="65">
        <v>100</v>
      </c>
      <c r="E19" s="87">
        <v>0</v>
      </c>
      <c r="F19" s="63">
        <f t="shared" si="2"/>
        <v>0</v>
      </c>
      <c r="G19" s="71">
        <v>0</v>
      </c>
      <c r="H19" s="55"/>
    </row>
    <row r="20" spans="1:8" ht="52.5" hidden="1" customHeight="1">
      <c r="A20" s="69" t="s">
        <v>57</v>
      </c>
      <c r="B20" s="74" t="s">
        <v>89</v>
      </c>
      <c r="C20" s="86">
        <v>423.3</v>
      </c>
      <c r="D20" s="81">
        <v>749.5</v>
      </c>
      <c r="E20" s="89">
        <v>423.3</v>
      </c>
      <c r="F20" s="63">
        <f t="shared" si="2"/>
        <v>56.477651767845231</v>
      </c>
      <c r="G20" s="71">
        <f t="shared" si="1"/>
        <v>100</v>
      </c>
      <c r="H20" s="55"/>
    </row>
    <row r="21" spans="1:8" ht="52.5" customHeight="1">
      <c r="A21" s="69" t="s">
        <v>57</v>
      </c>
      <c r="B21" s="74" t="s">
        <v>89</v>
      </c>
      <c r="C21" s="86">
        <v>0.3</v>
      </c>
      <c r="D21" s="65">
        <v>5</v>
      </c>
      <c r="E21" s="87">
        <v>0.4</v>
      </c>
      <c r="F21" s="63">
        <f t="shared" si="2"/>
        <v>8</v>
      </c>
      <c r="G21" s="71">
        <f t="shared" si="1"/>
        <v>133.33333333333334</v>
      </c>
      <c r="H21" s="55"/>
    </row>
    <row r="22" spans="1:8" ht="28.5" customHeight="1">
      <c r="A22" s="69" t="s">
        <v>58</v>
      </c>
      <c r="B22" s="74" t="s">
        <v>59</v>
      </c>
      <c r="C22" s="86">
        <v>168.9</v>
      </c>
      <c r="D22" s="65">
        <v>999.4</v>
      </c>
      <c r="E22" s="87">
        <v>24.4</v>
      </c>
      <c r="F22" s="63">
        <f t="shared" si="2"/>
        <v>2.4414648789273565</v>
      </c>
      <c r="G22" s="71">
        <f t="shared" si="1"/>
        <v>14.446417998815866</v>
      </c>
      <c r="H22" s="55"/>
    </row>
    <row r="23" spans="1:8" ht="64.5" customHeight="1">
      <c r="A23" s="69" t="s">
        <v>60</v>
      </c>
      <c r="B23" s="74" t="s">
        <v>61</v>
      </c>
      <c r="C23" s="86">
        <v>168.9</v>
      </c>
      <c r="D23" s="65">
        <v>999.4</v>
      </c>
      <c r="E23" s="87">
        <v>24.4</v>
      </c>
      <c r="F23" s="63">
        <f t="shared" si="2"/>
        <v>2.4414648789273565</v>
      </c>
      <c r="G23" s="71">
        <f t="shared" si="1"/>
        <v>14.446417998815866</v>
      </c>
      <c r="H23" s="55"/>
    </row>
    <row r="24" spans="1:8" ht="18.75" customHeight="1">
      <c r="A24" s="69" t="s">
        <v>62</v>
      </c>
      <c r="B24" s="74" t="s">
        <v>63</v>
      </c>
      <c r="C24" s="86">
        <v>8.5</v>
      </c>
      <c r="D24" s="65">
        <v>0.6</v>
      </c>
      <c r="E24" s="87">
        <v>0.6</v>
      </c>
      <c r="F24" s="63">
        <f t="shared" si="2"/>
        <v>100</v>
      </c>
      <c r="G24" s="71">
        <f t="shared" si="1"/>
        <v>7.0588235294117645</v>
      </c>
      <c r="H24" s="55"/>
    </row>
    <row r="25" spans="1:8" ht="20.25" customHeight="1">
      <c r="A25" s="69" t="s">
        <v>95</v>
      </c>
      <c r="B25" s="74" t="s">
        <v>96</v>
      </c>
      <c r="C25" s="87">
        <v>8.1999999999999993</v>
      </c>
      <c r="D25" s="65">
        <v>0</v>
      </c>
      <c r="E25" s="87">
        <v>8</v>
      </c>
      <c r="F25" s="63">
        <v>0</v>
      </c>
      <c r="G25" s="71">
        <f t="shared" si="1"/>
        <v>97.560975609756113</v>
      </c>
      <c r="H25" s="55"/>
    </row>
    <row r="26" spans="1:8" ht="40.5" customHeight="1">
      <c r="A26" s="69" t="s">
        <v>64</v>
      </c>
      <c r="B26" s="74" t="s">
        <v>78</v>
      </c>
      <c r="C26" s="81">
        <v>78182.399999999994</v>
      </c>
      <c r="D26" s="65">
        <v>128632</v>
      </c>
      <c r="E26" s="87">
        <v>126226.8</v>
      </c>
      <c r="F26" s="63">
        <f t="shared" si="2"/>
        <v>98.13016978667828</v>
      </c>
      <c r="G26" s="71">
        <f t="shared" si="1"/>
        <v>161.45168222003932</v>
      </c>
      <c r="H26" s="55"/>
    </row>
    <row r="27" spans="1:8" ht="43.5" customHeight="1">
      <c r="A27" s="69" t="s">
        <v>65</v>
      </c>
      <c r="B27" s="74" t="s">
        <v>79</v>
      </c>
      <c r="C27" s="81">
        <v>455.4</v>
      </c>
      <c r="D27" s="65">
        <v>475</v>
      </c>
      <c r="E27" s="87">
        <v>475</v>
      </c>
      <c r="F27" s="63">
        <f t="shared" si="2"/>
        <v>100</v>
      </c>
      <c r="G27" s="71">
        <f t="shared" si="1"/>
        <v>104.30390865173473</v>
      </c>
      <c r="H27" s="55"/>
    </row>
    <row r="28" spans="1:8" ht="39" customHeight="1">
      <c r="A28" s="69" t="s">
        <v>66</v>
      </c>
      <c r="B28" s="74" t="s">
        <v>136</v>
      </c>
      <c r="C28" s="81">
        <v>0</v>
      </c>
      <c r="D28" s="65">
        <v>475</v>
      </c>
      <c r="E28" s="87">
        <v>475</v>
      </c>
      <c r="F28" s="63">
        <f t="shared" si="2"/>
        <v>100</v>
      </c>
      <c r="G28" s="71">
        <v>0</v>
      </c>
      <c r="H28" s="55"/>
    </row>
    <row r="29" spans="1:8" ht="42" customHeight="1">
      <c r="A29" s="69" t="s">
        <v>80</v>
      </c>
      <c r="B29" s="74" t="s">
        <v>81</v>
      </c>
      <c r="C29" s="82">
        <v>5194.3</v>
      </c>
      <c r="D29" s="65">
        <v>5760.6</v>
      </c>
      <c r="E29" s="87">
        <v>5760.6</v>
      </c>
      <c r="F29" s="63">
        <f t="shared" si="2"/>
        <v>100</v>
      </c>
      <c r="G29" s="71">
        <f t="shared" si="1"/>
        <v>110.90233525210327</v>
      </c>
      <c r="H29" s="55"/>
    </row>
    <row r="30" spans="1:8" ht="60.75" customHeight="1">
      <c r="A30" s="69" t="s">
        <v>113</v>
      </c>
      <c r="B30" s="74" t="s">
        <v>90</v>
      </c>
      <c r="C30" s="82">
        <v>2884.1</v>
      </c>
      <c r="D30" s="65">
        <v>0</v>
      </c>
      <c r="E30" s="87">
        <v>0</v>
      </c>
      <c r="F30" s="63">
        <v>0</v>
      </c>
      <c r="G30" s="71">
        <f t="shared" si="1"/>
        <v>0</v>
      </c>
      <c r="H30" s="55"/>
    </row>
    <row r="31" spans="1:8" ht="49.5" customHeight="1">
      <c r="A31" s="69" t="s">
        <v>92</v>
      </c>
      <c r="B31" s="74" t="s">
        <v>114</v>
      </c>
      <c r="C31" s="82">
        <v>20408</v>
      </c>
      <c r="D31" s="65">
        <v>118142.7</v>
      </c>
      <c r="E31" s="87">
        <v>117102.5</v>
      </c>
      <c r="F31" s="63">
        <f t="shared" si="2"/>
        <v>99.119539336751245</v>
      </c>
      <c r="G31" s="71">
        <f t="shared" si="1"/>
        <v>573.80684045472367</v>
      </c>
      <c r="H31" s="55"/>
    </row>
    <row r="32" spans="1:8" s="52" customFormat="1" ht="49.5" customHeight="1">
      <c r="A32" s="69" t="s">
        <v>115</v>
      </c>
      <c r="B32" s="74" t="s">
        <v>116</v>
      </c>
      <c r="C32" s="71">
        <v>0</v>
      </c>
      <c r="D32" s="65">
        <v>779.4</v>
      </c>
      <c r="E32" s="87">
        <v>779.4</v>
      </c>
      <c r="F32" s="63">
        <f t="shared" si="2"/>
        <v>100</v>
      </c>
      <c r="G32" s="71">
        <v>0</v>
      </c>
      <c r="H32" s="55"/>
    </row>
    <row r="33" spans="1:8" ht="51" customHeight="1">
      <c r="A33" s="69" t="s">
        <v>82</v>
      </c>
      <c r="B33" s="74" t="s">
        <v>83</v>
      </c>
      <c r="C33" s="83">
        <v>600.79999999999995</v>
      </c>
      <c r="D33" s="81">
        <v>0</v>
      </c>
      <c r="E33" s="89">
        <v>0</v>
      </c>
      <c r="F33" s="63">
        <v>0</v>
      </c>
      <c r="G33" s="71">
        <f t="shared" si="1"/>
        <v>0</v>
      </c>
      <c r="H33" s="55"/>
    </row>
    <row r="34" spans="1:8" ht="17.25" customHeight="1">
      <c r="A34" s="69" t="s">
        <v>67</v>
      </c>
      <c r="B34" s="74" t="s">
        <v>84</v>
      </c>
      <c r="C34" s="71">
        <v>48539.8</v>
      </c>
      <c r="D34" s="81">
        <v>3407.6</v>
      </c>
      <c r="E34" s="89">
        <v>2041.3</v>
      </c>
      <c r="F34" s="63">
        <f t="shared" si="2"/>
        <v>59.904331494306838</v>
      </c>
      <c r="G34" s="71">
        <f t="shared" si="1"/>
        <v>4.2054149378448198</v>
      </c>
      <c r="H34" s="55"/>
    </row>
    <row r="35" spans="1:8" s="54" customFormat="1" ht="30.75" customHeight="1">
      <c r="A35" s="84" t="s">
        <v>117</v>
      </c>
      <c r="B35" s="85" t="s">
        <v>118</v>
      </c>
      <c r="C35" s="83">
        <v>0</v>
      </c>
      <c r="D35" s="64">
        <v>47</v>
      </c>
      <c r="E35" s="64">
        <v>48</v>
      </c>
      <c r="F35" s="63">
        <f t="shared" si="2"/>
        <v>102.12765957446808</v>
      </c>
      <c r="G35" s="71">
        <v>0</v>
      </c>
      <c r="H35" s="55"/>
    </row>
    <row r="36" spans="1:8" s="53" customFormat="1" ht="17.25" customHeight="1">
      <c r="A36" s="84" t="s">
        <v>93</v>
      </c>
      <c r="B36" s="85" t="s">
        <v>94</v>
      </c>
      <c r="C36" s="83">
        <v>100</v>
      </c>
      <c r="D36" s="64">
        <v>20</v>
      </c>
      <c r="E36" s="64">
        <v>20</v>
      </c>
      <c r="F36" s="63">
        <f t="shared" si="2"/>
        <v>100</v>
      </c>
      <c r="G36" s="71">
        <f t="shared" si="1"/>
        <v>20</v>
      </c>
      <c r="H36" s="55"/>
    </row>
    <row r="37" spans="1:8" ht="17.25" customHeight="1">
      <c r="A37" s="19" t="s">
        <v>4</v>
      </c>
      <c r="B37" s="22"/>
      <c r="C37" s="20">
        <f>C39+C42+C45+C49+C51+C53</f>
        <v>101747.3</v>
      </c>
      <c r="D37" s="20">
        <f t="shared" ref="D37:E37" si="3">D39+D42+D45+D49+D51+D53</f>
        <v>153435.9</v>
      </c>
      <c r="E37" s="20">
        <f t="shared" si="3"/>
        <v>147377.4</v>
      </c>
      <c r="F37" s="20">
        <f>E37/D37*100</f>
        <v>96.051445587375568</v>
      </c>
      <c r="G37" s="24">
        <f t="shared" ref="G37:G54" si="4">E37/C37*100</f>
        <v>144.84649715520706</v>
      </c>
      <c r="H37" s="34"/>
    </row>
    <row r="38" spans="1:8">
      <c r="A38" s="16" t="s">
        <v>3</v>
      </c>
      <c r="B38" s="23"/>
      <c r="C38" s="24"/>
      <c r="D38" s="24"/>
      <c r="E38" s="24"/>
      <c r="F38" s="63"/>
      <c r="G38" s="61"/>
      <c r="H38" s="34"/>
    </row>
    <row r="39" spans="1:8" ht="17.25" customHeight="1">
      <c r="A39" s="16" t="s">
        <v>5</v>
      </c>
      <c r="B39" s="25" t="s">
        <v>6</v>
      </c>
      <c r="C39" s="40">
        <v>5155.7</v>
      </c>
      <c r="D39" s="61">
        <f>D40+D41</f>
        <v>5693</v>
      </c>
      <c r="E39" s="61">
        <f>E40+E41</f>
        <v>4847.3</v>
      </c>
      <c r="F39" s="63">
        <f t="shared" ref="F39:F54" si="5">E39/D39*100</f>
        <v>85.144914807658537</v>
      </c>
      <c r="G39" s="61">
        <f t="shared" si="4"/>
        <v>94.018271039820007</v>
      </c>
      <c r="H39" s="34"/>
    </row>
    <row r="40" spans="1:8" ht="17.25" customHeight="1">
      <c r="A40" s="16" t="s">
        <v>72</v>
      </c>
      <c r="B40" s="25" t="s">
        <v>73</v>
      </c>
      <c r="C40" s="40">
        <v>0</v>
      </c>
      <c r="D40" s="61">
        <v>0</v>
      </c>
      <c r="E40" s="61">
        <v>0</v>
      </c>
      <c r="F40" s="63">
        <v>0</v>
      </c>
      <c r="G40" s="61">
        <v>0</v>
      </c>
      <c r="H40" s="34"/>
    </row>
    <row r="41" spans="1:8" ht="15.75" customHeight="1">
      <c r="A41" s="16" t="s">
        <v>7</v>
      </c>
      <c r="B41" s="25" t="s">
        <v>8</v>
      </c>
      <c r="C41" s="40">
        <v>5155.7</v>
      </c>
      <c r="D41" s="61">
        <v>5693</v>
      </c>
      <c r="E41" s="61">
        <v>4847.3</v>
      </c>
      <c r="F41" s="63">
        <f t="shared" si="5"/>
        <v>85.144914807658537</v>
      </c>
      <c r="G41" s="61">
        <f t="shared" si="4"/>
        <v>94.018271039820007</v>
      </c>
      <c r="H41" s="34"/>
    </row>
    <row r="42" spans="1:8" ht="16.5" customHeight="1">
      <c r="A42" s="16" t="s">
        <v>9</v>
      </c>
      <c r="B42" s="25" t="s">
        <v>10</v>
      </c>
      <c r="C42" s="40">
        <v>2205.9</v>
      </c>
      <c r="D42" s="61">
        <f>D43+D44</f>
        <v>2855.7</v>
      </c>
      <c r="E42" s="61">
        <f>E43+E44</f>
        <v>2550.6</v>
      </c>
      <c r="F42" s="63">
        <f t="shared" si="5"/>
        <v>89.316104632839583</v>
      </c>
      <c r="G42" s="61">
        <f t="shared" si="4"/>
        <v>115.62627498980007</v>
      </c>
      <c r="H42" s="34"/>
    </row>
    <row r="43" spans="1:8">
      <c r="A43" s="16" t="s">
        <v>11</v>
      </c>
      <c r="B43" s="25" t="s">
        <v>12</v>
      </c>
      <c r="C43" s="40">
        <v>2169.6999999999998</v>
      </c>
      <c r="D43" s="61">
        <v>2784.6</v>
      </c>
      <c r="E43" s="61">
        <v>2479.5</v>
      </c>
      <c r="F43" s="63">
        <f t="shared" si="5"/>
        <v>89.043309631544929</v>
      </c>
      <c r="G43" s="61">
        <f t="shared" si="4"/>
        <v>114.27847167811218</v>
      </c>
      <c r="H43" s="34"/>
    </row>
    <row r="44" spans="1:8" ht="27" customHeight="1">
      <c r="A44" s="16" t="s">
        <v>13</v>
      </c>
      <c r="B44" s="25" t="s">
        <v>14</v>
      </c>
      <c r="C44" s="40">
        <v>36.200000000000003</v>
      </c>
      <c r="D44" s="61">
        <v>71.099999999999994</v>
      </c>
      <c r="E44" s="61">
        <v>71.099999999999994</v>
      </c>
      <c r="F44" s="63">
        <f t="shared" si="5"/>
        <v>100</v>
      </c>
      <c r="G44" s="61">
        <f t="shared" si="4"/>
        <v>196.40883977900549</v>
      </c>
      <c r="H44" s="34"/>
    </row>
    <row r="45" spans="1:8" ht="15" customHeight="1">
      <c r="A45" s="16" t="s">
        <v>15</v>
      </c>
      <c r="B45" s="25" t="s">
        <v>16</v>
      </c>
      <c r="C45" s="60">
        <v>29855.8</v>
      </c>
      <c r="D45" s="61">
        <f>D46+D47+D48</f>
        <v>129316.99999999999</v>
      </c>
      <c r="E45" s="61">
        <f>E46+E47+E48</f>
        <v>127707.59999999999</v>
      </c>
      <c r="F45" s="63">
        <f t="shared" si="5"/>
        <v>98.755461385587367</v>
      </c>
      <c r="G45" s="61" t="s">
        <v>135</v>
      </c>
      <c r="H45" s="34"/>
    </row>
    <row r="46" spans="1:8" ht="15.75" customHeight="1">
      <c r="A46" s="16" t="s">
        <v>17</v>
      </c>
      <c r="B46" s="25" t="s">
        <v>18</v>
      </c>
      <c r="C46" s="60">
        <v>81.400000000000006</v>
      </c>
      <c r="D46" s="61">
        <v>19.2</v>
      </c>
      <c r="E46" s="61">
        <v>19.2</v>
      </c>
      <c r="F46" s="63">
        <f t="shared" si="5"/>
        <v>100</v>
      </c>
      <c r="G46" s="61">
        <f t="shared" si="4"/>
        <v>23.587223587223587</v>
      </c>
      <c r="H46" s="55"/>
    </row>
    <row r="47" spans="1:8" ht="15.75" customHeight="1">
      <c r="A47" s="16" t="s">
        <v>70</v>
      </c>
      <c r="B47" s="25" t="s">
        <v>71</v>
      </c>
      <c r="C47" s="60">
        <v>20659.3</v>
      </c>
      <c r="D47" s="61">
        <v>118142.39999999999</v>
      </c>
      <c r="E47" s="61">
        <v>117102.5</v>
      </c>
      <c r="F47" s="63">
        <f t="shared" si="5"/>
        <v>99.11979103183954</v>
      </c>
      <c r="G47" s="61" t="s">
        <v>121</v>
      </c>
      <c r="H47" s="55"/>
    </row>
    <row r="48" spans="1:8" ht="15" customHeight="1">
      <c r="A48" s="16" t="s">
        <v>19</v>
      </c>
      <c r="B48" s="25" t="s">
        <v>20</v>
      </c>
      <c r="C48" s="60">
        <v>9115.1</v>
      </c>
      <c r="D48" s="61">
        <v>11155.4</v>
      </c>
      <c r="E48" s="61">
        <v>10585.9</v>
      </c>
      <c r="F48" s="63">
        <f t="shared" si="5"/>
        <v>94.894849131362392</v>
      </c>
      <c r="G48" s="61">
        <f t="shared" si="4"/>
        <v>116.13586246996741</v>
      </c>
      <c r="H48" s="55"/>
    </row>
    <row r="49" spans="1:15" ht="14.25" customHeight="1">
      <c r="A49" s="16" t="s">
        <v>104</v>
      </c>
      <c r="B49" s="25" t="s">
        <v>21</v>
      </c>
      <c r="C49" s="60">
        <v>23100.1</v>
      </c>
      <c r="D49" s="61">
        <v>15461.7</v>
      </c>
      <c r="E49" s="61">
        <v>12199.1</v>
      </c>
      <c r="F49" s="63">
        <f t="shared" si="5"/>
        <v>78.898827425186099</v>
      </c>
      <c r="G49" s="61">
        <f t="shared" si="4"/>
        <v>52.809728096415178</v>
      </c>
      <c r="H49" s="55"/>
    </row>
    <row r="50" spans="1:15" ht="14.25" customHeight="1">
      <c r="A50" s="16" t="s">
        <v>22</v>
      </c>
      <c r="B50" s="25" t="s">
        <v>23</v>
      </c>
      <c r="C50" s="60">
        <v>23100.1</v>
      </c>
      <c r="D50" s="61">
        <v>15461.7</v>
      </c>
      <c r="E50" s="61">
        <v>12199.1</v>
      </c>
      <c r="F50" s="63">
        <f t="shared" si="5"/>
        <v>78.898827425186099</v>
      </c>
      <c r="G50" s="61">
        <f t="shared" si="4"/>
        <v>52.809728096415178</v>
      </c>
      <c r="H50" s="55"/>
      <c r="O50" s="27"/>
    </row>
    <row r="51" spans="1:15" ht="17.25" customHeight="1">
      <c r="A51" s="17" t="s">
        <v>36</v>
      </c>
      <c r="B51" s="25" t="s">
        <v>37</v>
      </c>
      <c r="C51" s="60">
        <v>41428.1</v>
      </c>
      <c r="D51" s="61">
        <v>107.6</v>
      </c>
      <c r="E51" s="61">
        <v>71.900000000000006</v>
      </c>
      <c r="F51" s="63">
        <f t="shared" si="5"/>
        <v>66.821561338289968</v>
      </c>
      <c r="G51" s="61">
        <f t="shared" si="4"/>
        <v>0.17355369905933415</v>
      </c>
      <c r="H51" s="55"/>
      <c r="O51" s="28"/>
    </row>
    <row r="52" spans="1:15" ht="15.75" customHeight="1">
      <c r="A52" s="17" t="s">
        <v>38</v>
      </c>
      <c r="B52" s="25" t="s">
        <v>39</v>
      </c>
      <c r="C52" s="60">
        <v>41428.1</v>
      </c>
      <c r="D52" s="61">
        <v>107.6</v>
      </c>
      <c r="E52" s="61">
        <v>71.900000000000006</v>
      </c>
      <c r="F52" s="63">
        <f t="shared" si="5"/>
        <v>66.821561338289968</v>
      </c>
      <c r="G52" s="61">
        <f t="shared" si="4"/>
        <v>0.17355369905933415</v>
      </c>
      <c r="H52" s="55"/>
      <c r="O52" s="28"/>
    </row>
    <row r="53" spans="1:15" s="54" customFormat="1" ht="29.25" customHeight="1">
      <c r="A53" s="17" t="s">
        <v>123</v>
      </c>
      <c r="B53" s="25" t="s">
        <v>119</v>
      </c>
      <c r="C53" s="60">
        <v>1.7</v>
      </c>
      <c r="D53" s="61">
        <v>0.9</v>
      </c>
      <c r="E53" s="61">
        <v>0.9</v>
      </c>
      <c r="F53" s="63">
        <f t="shared" si="5"/>
        <v>100</v>
      </c>
      <c r="G53" s="61">
        <f t="shared" si="4"/>
        <v>52.941176470588239</v>
      </c>
      <c r="H53" s="55"/>
      <c r="O53" s="28"/>
    </row>
    <row r="54" spans="1:15" s="54" customFormat="1" ht="26.25" customHeight="1">
      <c r="A54" s="17" t="s">
        <v>122</v>
      </c>
      <c r="B54" s="25" t="s">
        <v>120</v>
      </c>
      <c r="C54" s="60">
        <v>1.7</v>
      </c>
      <c r="D54" s="61">
        <v>0.9</v>
      </c>
      <c r="E54" s="61">
        <v>0.9</v>
      </c>
      <c r="F54" s="63">
        <f t="shared" si="5"/>
        <v>100</v>
      </c>
      <c r="G54" s="61">
        <f t="shared" si="4"/>
        <v>52.941176470588239</v>
      </c>
      <c r="H54" s="55"/>
      <c r="O54" s="28"/>
    </row>
    <row r="55" spans="1:15" ht="33.75" customHeight="1">
      <c r="A55" s="18" t="s">
        <v>24</v>
      </c>
      <c r="B55" s="26"/>
      <c r="C55" s="21">
        <f>C5-C37</f>
        <v>554.69999999999709</v>
      </c>
      <c r="D55" s="71">
        <f>D5-D37</f>
        <v>-2107.8999999999942</v>
      </c>
      <c r="E55" s="71">
        <f>E5-E37</f>
        <v>57.5</v>
      </c>
      <c r="F55" s="71"/>
      <c r="G55" s="71"/>
      <c r="H55" s="4"/>
      <c r="O55" s="27"/>
    </row>
    <row r="56" spans="1:15" ht="29.25" customHeight="1">
      <c r="A56" s="43" t="s">
        <v>25</v>
      </c>
      <c r="B56" s="44"/>
      <c r="C56" s="50">
        <f>C57+C61</f>
        <v>-554.70000000001164</v>
      </c>
      <c r="D56" s="76">
        <f>D57+D61</f>
        <v>2107.8999999999942</v>
      </c>
      <c r="E56" s="76">
        <f>E57+E61</f>
        <v>-57.5</v>
      </c>
      <c r="F56" s="90"/>
      <c r="G56" s="90"/>
      <c r="H56" s="4"/>
    </row>
    <row r="57" spans="1:15" ht="28.5" customHeight="1">
      <c r="A57" s="45" t="s">
        <v>105</v>
      </c>
      <c r="B57" s="46" t="s">
        <v>106</v>
      </c>
      <c r="C57" s="51">
        <f>C58</f>
        <v>0</v>
      </c>
      <c r="D57" s="63">
        <f>D58</f>
        <v>0</v>
      </c>
      <c r="E57" s="63">
        <f>E58</f>
        <v>0</v>
      </c>
      <c r="F57" s="91"/>
      <c r="G57" s="91"/>
    </row>
    <row r="58" spans="1:15" ht="50.25" customHeight="1">
      <c r="A58" s="45" t="s">
        <v>107</v>
      </c>
      <c r="B58" s="46" t="s">
        <v>108</v>
      </c>
      <c r="C58" s="51">
        <f>C59+C60</f>
        <v>0</v>
      </c>
      <c r="D58" s="63">
        <f>D59+D60</f>
        <v>0</v>
      </c>
      <c r="E58" s="63">
        <f>E59+E60</f>
        <v>0</v>
      </c>
      <c r="F58" s="91"/>
      <c r="G58" s="91"/>
    </row>
    <row r="59" spans="1:15" ht="34.5" customHeight="1">
      <c r="A59" s="45" t="s">
        <v>109</v>
      </c>
      <c r="B59" s="46" t="s">
        <v>110</v>
      </c>
      <c r="C59" s="51">
        <v>4000</v>
      </c>
      <c r="D59" s="63">
        <v>2000</v>
      </c>
      <c r="E59" s="63">
        <v>2000</v>
      </c>
      <c r="F59" s="91"/>
      <c r="G59" s="91"/>
    </row>
    <row r="60" spans="1:15" ht="25.5">
      <c r="A60" s="45" t="s">
        <v>111</v>
      </c>
      <c r="B60" s="46" t="s">
        <v>112</v>
      </c>
      <c r="C60" s="51">
        <v>-4000</v>
      </c>
      <c r="D60" s="63">
        <v>-2000</v>
      </c>
      <c r="E60" s="63">
        <v>-2000</v>
      </c>
      <c r="F60" s="92"/>
      <c r="G60" s="92"/>
    </row>
    <row r="61" spans="1:15" s="39" customFormat="1" ht="25.5">
      <c r="A61" s="41" t="s">
        <v>26</v>
      </c>
      <c r="B61" s="42" t="s">
        <v>27</v>
      </c>
      <c r="C61" s="49">
        <f>C62+C63</f>
        <v>-554.70000000001164</v>
      </c>
      <c r="D61" s="71">
        <f>D62+D63</f>
        <v>2107.8999999999942</v>
      </c>
      <c r="E61" s="71">
        <f>E62+E63</f>
        <v>-57.5</v>
      </c>
      <c r="F61" s="92"/>
      <c r="G61" s="92"/>
    </row>
    <row r="62" spans="1:15" s="39" customFormat="1" ht="25.5">
      <c r="A62" s="41" t="s">
        <v>28</v>
      </c>
      <c r="B62" s="42" t="s">
        <v>29</v>
      </c>
      <c r="C62" s="61">
        <v>-106421.6</v>
      </c>
      <c r="D62" s="71">
        <v>-153328</v>
      </c>
      <c r="E62" s="71">
        <v>-150026.4</v>
      </c>
      <c r="F62" s="92"/>
      <c r="G62" s="92"/>
    </row>
    <row r="63" spans="1:15" ht="25.5">
      <c r="A63" s="41" t="s">
        <v>30</v>
      </c>
      <c r="B63" s="42" t="s">
        <v>31</v>
      </c>
      <c r="C63" s="61">
        <v>105866.9</v>
      </c>
      <c r="D63" s="71">
        <v>155435.9</v>
      </c>
      <c r="E63" s="71">
        <v>149968.9</v>
      </c>
      <c r="F63" s="92"/>
      <c r="G63" s="92"/>
    </row>
    <row r="65" spans="1:7">
      <c r="A65" s="93" t="s">
        <v>91</v>
      </c>
      <c r="B65" s="93"/>
      <c r="C65" s="93"/>
      <c r="D65" s="93"/>
      <c r="E65" s="93"/>
      <c r="F65" s="93"/>
      <c r="G65" s="93"/>
    </row>
  </sheetData>
  <mergeCells count="3">
    <mergeCell ref="A65:G65"/>
    <mergeCell ref="A2:G2"/>
    <mergeCell ref="A16:A17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9"/>
  <sheetViews>
    <sheetView workbookViewId="0">
      <selection activeCell="B4" sqref="B4"/>
    </sheetView>
  </sheetViews>
  <sheetFormatPr defaultRowHeight="15"/>
  <cols>
    <col min="1" max="1" width="25.140625" style="1" customWidth="1"/>
    <col min="2" max="2" width="17.140625" style="1" customWidth="1"/>
    <col min="3" max="3" width="14.140625" style="1" customWidth="1"/>
    <col min="4" max="4" width="16.85546875" style="1" customWidth="1"/>
    <col min="5" max="5" width="13" style="1" customWidth="1"/>
    <col min="6" max="6" width="14.28515625" style="1" customWidth="1"/>
    <col min="7" max="7" width="13.7109375" style="1" customWidth="1"/>
    <col min="8" max="16384" width="9.140625" style="1"/>
  </cols>
  <sheetData>
    <row r="2" spans="1:7" ht="96" customHeight="1">
      <c r="A2" s="94" t="s">
        <v>128</v>
      </c>
      <c r="B2" s="95"/>
      <c r="C2" s="95"/>
      <c r="D2" s="95"/>
      <c r="E2" s="95"/>
      <c r="F2" s="95"/>
      <c r="G2" s="95"/>
    </row>
    <row r="3" spans="1:7">
      <c r="G3" s="2"/>
    </row>
    <row r="4" spans="1:7" ht="94.5" customHeight="1">
      <c r="A4" s="5" t="s">
        <v>32</v>
      </c>
      <c r="B4" s="5" t="s">
        <v>33</v>
      </c>
      <c r="C4" s="47" t="s">
        <v>131</v>
      </c>
      <c r="D4" s="47" t="s">
        <v>129</v>
      </c>
      <c r="E4" s="47" t="s">
        <v>130</v>
      </c>
      <c r="F4" s="5" t="s">
        <v>98</v>
      </c>
      <c r="G4" s="5" t="s">
        <v>99</v>
      </c>
    </row>
    <row r="5" spans="1:7" ht="29.25" customHeight="1">
      <c r="A5" s="6" t="s">
        <v>34</v>
      </c>
      <c r="B5" s="62">
        <v>43.4</v>
      </c>
      <c r="C5" s="59">
        <v>18544.2</v>
      </c>
      <c r="D5" s="59">
        <v>11990.1</v>
      </c>
      <c r="E5" s="59">
        <v>10684.8</v>
      </c>
      <c r="F5" s="59">
        <f>E5/D5*100</f>
        <v>89.113518652888629</v>
      </c>
      <c r="G5" s="59">
        <f>E5/C5*100</f>
        <v>57.618015336331574</v>
      </c>
    </row>
    <row r="9" spans="1:7">
      <c r="A9" s="95" t="s">
        <v>40</v>
      </c>
      <c r="B9" s="95"/>
      <c r="C9" s="95"/>
      <c r="D9" s="95"/>
      <c r="E9" s="95"/>
      <c r="F9" s="95"/>
      <c r="G9" s="95"/>
    </row>
  </sheetData>
  <mergeCells count="2">
    <mergeCell ref="A2:G2"/>
    <mergeCell ref="A9:G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20"/>
  <sheetViews>
    <sheetView tabSelected="1" topLeftCell="A4" workbookViewId="0">
      <selection activeCell="D15" sqref="D15"/>
    </sheetView>
  </sheetViews>
  <sheetFormatPr defaultRowHeight="15"/>
  <cols>
    <col min="1" max="1" width="39.855468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2.85546875" style="1" customWidth="1"/>
    <col min="6" max="6" width="13.5703125" style="1" customWidth="1"/>
    <col min="7" max="16384" width="9.140625" style="1"/>
  </cols>
  <sheetData>
    <row r="2" spans="1:7" ht="96" customHeight="1">
      <c r="A2" s="94" t="s">
        <v>132</v>
      </c>
      <c r="B2" s="95"/>
      <c r="C2" s="95"/>
      <c r="D2" s="95"/>
      <c r="E2" s="95"/>
      <c r="F2" s="95"/>
    </row>
    <row r="3" spans="1:7">
      <c r="F3" s="2"/>
    </row>
    <row r="4" spans="1:7" ht="75.75" customHeight="1">
      <c r="A4" s="7" t="s">
        <v>68</v>
      </c>
      <c r="B4" s="48" t="s">
        <v>125</v>
      </c>
      <c r="C4" s="47" t="s">
        <v>126</v>
      </c>
      <c r="D4" s="47" t="s">
        <v>127</v>
      </c>
      <c r="E4" s="5" t="s">
        <v>98</v>
      </c>
      <c r="F4" s="5" t="s">
        <v>99</v>
      </c>
    </row>
    <row r="5" spans="1:7" ht="66" customHeight="1">
      <c r="A5" s="30" t="s">
        <v>100</v>
      </c>
      <c r="B5" s="32">
        <v>0</v>
      </c>
      <c r="C5" s="58">
        <v>35.200000000000003</v>
      </c>
      <c r="D5" s="58">
        <v>35.200000000000003</v>
      </c>
      <c r="E5" s="58">
        <f t="shared" ref="E5:E16" si="0">D5/C5*100</f>
        <v>100</v>
      </c>
      <c r="F5" s="58">
        <v>0</v>
      </c>
    </row>
    <row r="6" spans="1:7" ht="64.5" customHeight="1">
      <c r="A6" s="56" t="s">
        <v>101</v>
      </c>
      <c r="B6" s="32">
        <v>0</v>
      </c>
      <c r="C6" s="58">
        <v>2</v>
      </c>
      <c r="D6" s="58">
        <v>2</v>
      </c>
      <c r="E6" s="58">
        <f t="shared" si="0"/>
        <v>100</v>
      </c>
      <c r="F6" s="58">
        <v>0</v>
      </c>
    </row>
    <row r="7" spans="1:7" ht="65.25" customHeight="1">
      <c r="A7" s="12" t="s">
        <v>74</v>
      </c>
      <c r="B7" s="10">
        <v>1519</v>
      </c>
      <c r="C7" s="58">
        <v>2253.5</v>
      </c>
      <c r="D7" s="58">
        <v>2003.8</v>
      </c>
      <c r="E7" s="58">
        <f t="shared" si="0"/>
        <v>88.919458619924569</v>
      </c>
      <c r="F7" s="58">
        <f t="shared" ref="F7:F14" si="1">D7/B7*100</f>
        <v>131.91573403554969</v>
      </c>
    </row>
    <row r="8" spans="1:7" s="31" customFormat="1" ht="82.5" customHeight="1">
      <c r="A8" s="35" t="s">
        <v>102</v>
      </c>
      <c r="B8" s="32">
        <v>0</v>
      </c>
      <c r="C8" s="58">
        <v>0</v>
      </c>
      <c r="D8" s="58">
        <v>0</v>
      </c>
      <c r="E8" s="58">
        <v>0</v>
      </c>
      <c r="F8" s="58">
        <v>0</v>
      </c>
      <c r="G8" s="37"/>
    </row>
    <row r="9" spans="1:7" ht="52.5" customHeight="1">
      <c r="A9" s="11" t="s">
        <v>85</v>
      </c>
      <c r="B9" s="10">
        <v>1997.1</v>
      </c>
      <c r="C9" s="58">
        <v>2784.6</v>
      </c>
      <c r="D9" s="58">
        <v>2479.5</v>
      </c>
      <c r="E9" s="58">
        <f t="shared" si="0"/>
        <v>89.043309631544929</v>
      </c>
      <c r="F9" s="58">
        <f t="shared" si="1"/>
        <v>124.15502478593963</v>
      </c>
    </row>
    <row r="10" spans="1:7" s="33" customFormat="1" ht="94.5" customHeight="1">
      <c r="A10" s="36" t="s">
        <v>103</v>
      </c>
      <c r="B10" s="32">
        <v>0</v>
      </c>
      <c r="C10" s="58">
        <v>0</v>
      </c>
      <c r="D10" s="58">
        <v>0</v>
      </c>
      <c r="E10" s="58">
        <v>0</v>
      </c>
      <c r="F10" s="58">
        <v>0</v>
      </c>
    </row>
    <row r="11" spans="1:7" ht="65.25" customHeight="1">
      <c r="A11" s="13" t="s">
        <v>86</v>
      </c>
      <c r="B11" s="10">
        <v>33</v>
      </c>
      <c r="C11" s="58">
        <v>0</v>
      </c>
      <c r="D11" s="58">
        <v>0</v>
      </c>
      <c r="E11" s="58">
        <v>0</v>
      </c>
      <c r="F11" s="58">
        <f t="shared" si="1"/>
        <v>0</v>
      </c>
    </row>
    <row r="12" spans="1:7" ht="80.25" customHeight="1">
      <c r="A12" s="9" t="s">
        <v>75</v>
      </c>
      <c r="B12" s="10">
        <v>627.4</v>
      </c>
      <c r="C12" s="58">
        <v>0</v>
      </c>
      <c r="D12" s="58">
        <v>0</v>
      </c>
      <c r="E12" s="58">
        <v>0</v>
      </c>
      <c r="F12" s="58">
        <f t="shared" si="1"/>
        <v>0</v>
      </c>
    </row>
    <row r="13" spans="1:7" s="33" customFormat="1" ht="54" customHeight="1">
      <c r="A13" s="57" t="s">
        <v>133</v>
      </c>
      <c r="B13" s="58">
        <v>2894.1</v>
      </c>
      <c r="C13" s="58">
        <v>0</v>
      </c>
      <c r="D13" s="58">
        <v>0</v>
      </c>
      <c r="E13" s="58">
        <v>0</v>
      </c>
      <c r="F13" s="58">
        <f t="shared" si="1"/>
        <v>0</v>
      </c>
    </row>
    <row r="14" spans="1:7" ht="80.25" customHeight="1">
      <c r="A14" s="14" t="s">
        <v>76</v>
      </c>
      <c r="B14" s="10">
        <v>5546.9</v>
      </c>
      <c r="C14" s="58">
        <v>5945.3</v>
      </c>
      <c r="D14" s="58">
        <v>5945.3</v>
      </c>
      <c r="E14" s="58">
        <f t="shared" si="0"/>
        <v>100</v>
      </c>
      <c r="F14" s="61">
        <f t="shared" si="1"/>
        <v>107.18239016387531</v>
      </c>
      <c r="G14" s="38"/>
    </row>
    <row r="15" spans="1:7" ht="67.5" customHeight="1">
      <c r="A15" s="15" t="s">
        <v>97</v>
      </c>
      <c r="B15" s="10">
        <v>20527.8</v>
      </c>
      <c r="C15" s="58">
        <v>118142.39999999999</v>
      </c>
      <c r="D15" s="58">
        <v>117102.5</v>
      </c>
      <c r="E15" s="58">
        <f t="shared" si="0"/>
        <v>99.11979103183954</v>
      </c>
      <c r="F15" s="61" t="s">
        <v>121</v>
      </c>
      <c r="G15" s="38"/>
    </row>
    <row r="16" spans="1:7" ht="20.25" customHeight="1">
      <c r="A16" s="8" t="s">
        <v>69</v>
      </c>
      <c r="B16" s="29">
        <f>SUM(B5:B15)</f>
        <v>33145.300000000003</v>
      </c>
      <c r="C16" s="29">
        <f t="shared" ref="C16:D16" si="2">SUM(C5:C15)</f>
        <v>129163</v>
      </c>
      <c r="D16" s="29">
        <f t="shared" si="2"/>
        <v>127568.3</v>
      </c>
      <c r="E16" s="29">
        <f t="shared" si="0"/>
        <v>98.76535850049936</v>
      </c>
      <c r="F16" s="24" t="s">
        <v>134</v>
      </c>
      <c r="G16" s="38"/>
    </row>
    <row r="20" spans="1:6">
      <c r="A20" s="95" t="s">
        <v>40</v>
      </c>
      <c r="B20" s="95"/>
      <c r="C20" s="95"/>
      <c r="D20" s="95"/>
      <c r="E20" s="95"/>
      <c r="F20" s="95"/>
    </row>
  </sheetData>
  <sortState ref="A5:F9">
    <sortCondition sortBy="cellColor" ref="F6" dxfId="0"/>
  </sortState>
  <mergeCells count="2">
    <mergeCell ref="A2:F2"/>
    <mergeCell ref="A20:F20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2020-10-21T05:03:14Z</cp:lastPrinted>
  <dcterms:created xsi:type="dcterms:W3CDTF">2017-04-17T10:25:39Z</dcterms:created>
  <dcterms:modified xsi:type="dcterms:W3CDTF">2021-01-22T11:14:30Z</dcterms:modified>
</cp:coreProperties>
</file>