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1840" windowHeight="1314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1'!$G$26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" i="3"/>
  <c r="G42" i="1"/>
  <c r="G28"/>
  <c r="G21"/>
  <c r="F19"/>
  <c r="G19"/>
  <c r="G32"/>
  <c r="G41"/>
  <c r="G40"/>
  <c r="D12" i="3"/>
  <c r="E11"/>
  <c r="C12"/>
  <c r="F49" i="1" l="1"/>
  <c r="E26" l="1"/>
  <c r="D26"/>
  <c r="F34"/>
  <c r="F31"/>
  <c r="G7"/>
  <c r="G8"/>
  <c r="G9"/>
  <c r="G10"/>
  <c r="G11"/>
  <c r="G12"/>
  <c r="G13"/>
  <c r="G14"/>
  <c r="G15"/>
  <c r="G16"/>
  <c r="G17"/>
  <c r="G20"/>
  <c r="G24"/>
  <c r="G27"/>
  <c r="F7"/>
  <c r="F8"/>
  <c r="F9"/>
  <c r="F10"/>
  <c r="F11"/>
  <c r="F12"/>
  <c r="F13"/>
  <c r="F14"/>
  <c r="F15"/>
  <c r="F16"/>
  <c r="F17"/>
  <c r="F18"/>
  <c r="F20"/>
  <c r="F21"/>
  <c r="F22"/>
  <c r="F23"/>
  <c r="F24"/>
  <c r="F27"/>
  <c r="F29"/>
  <c r="F30"/>
  <c r="F32"/>
  <c r="F33"/>
  <c r="E56"/>
  <c r="E55"/>
  <c r="F26" l="1"/>
  <c r="E5" i="3"/>
  <c r="E6"/>
  <c r="E7"/>
  <c r="E8"/>
  <c r="E9"/>
  <c r="E10"/>
  <c r="F5"/>
  <c r="F6"/>
  <c r="F39" i="1"/>
  <c r="F40"/>
  <c r="F41"/>
  <c r="F42"/>
  <c r="F43"/>
  <c r="F44"/>
  <c r="F45"/>
  <c r="F46"/>
  <c r="F47"/>
  <c r="F48"/>
  <c r="F50"/>
  <c r="F51"/>
  <c r="F52"/>
  <c r="E35"/>
  <c r="C35"/>
  <c r="D35"/>
  <c r="G39"/>
  <c r="D55"/>
  <c r="D59"/>
  <c r="E59"/>
  <c r="E54" s="1"/>
  <c r="D56"/>
  <c r="F35" l="1"/>
  <c r="D54"/>
  <c r="E5"/>
  <c r="C5"/>
  <c r="D5" l="1"/>
  <c r="F5" s="1"/>
  <c r="E12" i="3" l="1"/>
  <c r="B12"/>
  <c r="G37" i="1" l="1"/>
  <c r="F37"/>
  <c r="C53"/>
  <c r="E53" l="1"/>
  <c r="D53"/>
  <c r="C59" l="1"/>
  <c r="C54" s="1"/>
  <c r="G5" i="2" l="1"/>
  <c r="F5"/>
</calcChain>
</file>

<file path=xl/sharedStrings.xml><?xml version="1.0" encoding="utf-8"?>
<sst xmlns="http://schemas.openxmlformats.org/spreadsheetml/2006/main" count="158" uniqueCount="145">
  <si>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</si>
  <si>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</si>
  <si>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</si>
  <si>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</si>
  <si>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</si>
  <si>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</si>
  <si>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</si>
  <si>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Другие общегосударственные вопросы</t>
  </si>
  <si>
    <t>00 0113 0000000000 000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</si>
  <si>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</si>
  <si>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</si>
  <si>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</si>
  <si>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</si>
  <si>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</si>
  <si>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</si>
  <si>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</si>
  <si>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</si>
  <si>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</si>
  <si>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</si>
  <si>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</si>
  <si>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</si>
  <si>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Культура, кинематография и средства массовой информации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</si>
  <si>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</si>
  <si>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</si>
  <si>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</si>
  <si>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</si>
  <si>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</si>
  <si>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</si>
  <si>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</si>
  <si>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</si>
  <si>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</si>
  <si>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</si>
  <si>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</si>
  <si>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</si>
  <si>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</si>
  <si>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Работники муниципальных учреждений</t>
  </si>
  <si>
    <t>тыс. руб.</t>
  </si>
  <si>
    <t>Физическая культура и спорт</t>
  </si>
  <si>
    <t>00 1100 0000000000 000</t>
  </si>
  <si>
    <t xml:space="preserve">Физическая культура </t>
  </si>
  <si>
    <t>00 1101 0000000000 000</t>
  </si>
  <si>
    <t>Начальник финансового управления                                                                      Е.А. Малышева</t>
  </si>
  <si>
    <t>Налоговые и неналоговые доходы</t>
  </si>
  <si>
    <t>Налог на прибыль, доходы</t>
  </si>
  <si>
    <t>Налог на доходы физических лиц</t>
  </si>
  <si>
    <t>10102000010000110</t>
  </si>
  <si>
    <t xml:space="preserve">Налоги на товары    ( работы, услуги) реализуемые на территории Российской Федерации </t>
  </si>
  <si>
    <t>10300000000000000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</si>
  <si>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</si>
  <si>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</si>
  <si>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</si>
  <si>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</si>
  <si>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Земельный налог</t>
  </si>
  <si>
    <t>10606000000000110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</si>
  <si>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</si>
  <si>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</si>
  <si>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Арендная плата за земли, находящиеся в государственной собственности до разграничения государственной собственности на землю и поступление от продажи права на заключение договоров аренды указанных земельных участков</t>
  </si>
  <si>
    <t>Доходы от сдачи в аренду имущества, находящегося в оперативном управлении органов государственной власти органов местного самоуправления , государственных внебюджетных фондов и созданных ими учреждений ( за исключением имущества бюджетных и автономных учреждений)</t>
  </si>
  <si>
    <t>Прочие поступления от использования имущества и прав, находящихся в государственной и муниципальной собственности.</t>
  </si>
  <si>
    <t>Доходы от продажи материальных и нематериальных активов</t>
  </si>
  <si>
    <t>11400000000000000</t>
  </si>
  <si>
    <t>Доходы от продажи земельных участков, находящихся в государственной и муниципальной собственности (за исключением земельных участков автономных учреждений)</t>
  </si>
  <si>
    <t>11406000000000430</t>
  </si>
  <si>
    <t>Штрафы, санкции, возмещение ущерба</t>
  </si>
  <si>
    <t>11651000020000140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</si>
  <si>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</si>
  <si>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</si>
  <si>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</si>
  <si>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Иные межбюджетные трансферты</t>
  </si>
  <si>
    <t>Наименование муниципальной программы</t>
  </si>
  <si>
    <t>ИТОГО:</t>
  </si>
  <si>
    <t>Коммунальное хозяйство</t>
  </si>
  <si>
    <t>00 0502 0000000000 000</t>
  </si>
  <si>
    <t>% исполнения плана                       2019 года</t>
  </si>
  <si>
    <t>% исполнения 2019 года к 2018 году</t>
  </si>
  <si>
    <t>Резервные фонды</t>
  </si>
  <si>
    <t>00 0111 0000000000 000</t>
  </si>
  <si>
    <t>% исполнения плана 2019 года</t>
  </si>
  <si>
    <t>Муниципальная программа "Комплексное благоустройство территории Базарно-Карабулакского муниципального образования Базарно-Карабулакского муниципального района"</t>
  </si>
  <si>
    <t>Муниципальная программа "Совершенствование системы оплаты труда в муниципальных казенных, бюджетных, автономных учреждениях Базарно-Карабулакского муниципального образования на 2018-2019 год"</t>
  </si>
  <si>
    <t>Муниципальная программа "Формирование комфортной городской среды р.п. Базарный Карабулак, Базарно-Карабулакского муниципального образования Базарно-Карабулакского муниципального района на 2018-2022 годы"</t>
  </si>
  <si>
    <t>Муниципальная программа «Текущий ремонт и укрепление материально-технической базы МБУК «КДМЦ Базарно-Карабулакского МО» на 2019 год»</t>
  </si>
  <si>
    <t>111050300000000120</t>
  </si>
  <si>
    <t>-</t>
  </si>
  <si>
    <t>20200000000000150</t>
  </si>
  <si>
    <t>20210000000000150</t>
  </si>
  <si>
    <t>20215001130001150</t>
  </si>
  <si>
    <t>Субсидии бюджетам городских поселений на реализацию программ формирования современной городской среды</t>
  </si>
  <si>
    <t>20225555130000150</t>
  </si>
  <si>
    <t>Субсидии бюджетам поселений области на обеспечение повышения оплаты труда некоторых категорий работников муниципальных учреждений</t>
  </si>
  <si>
    <t>20229999130075150</t>
  </si>
  <si>
    <t>20240000000000150</t>
  </si>
  <si>
    <t>Муниципальная программа "Ремонт автомобильных дорог Базарно-Карабулакского муниципального образования Базарно-Карабулакского муниципального района"</t>
  </si>
  <si>
    <t>Муниципальная программа "Развитие физической культуры и спорта" на 2018-2020 годы в Базарно-Карабулакском образовании Базарно-Карабулакского муниципального района</t>
  </si>
  <si>
    <t>106010000000000110</t>
  </si>
  <si>
    <t>111050100000000120</t>
  </si>
  <si>
    <t>111090400000000120</t>
  </si>
  <si>
    <t>Субсидии бюджетам городских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</si>
  <si>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20225467130000150</t>
  </si>
  <si>
    <t>Получение бюджетных кредитов от других бюджетов бюджетной системы</t>
  </si>
  <si>
    <t>Погашение бюджетных кредитов от других бюджетов бюджетной системы</t>
  </si>
  <si>
    <t>00 0103 0100130000 710</t>
  </si>
  <si>
    <t>00 0103 0100130000 810</t>
  </si>
  <si>
    <t>Бюджетные кредиты от других бюджетов бюджетной системы Российской Федерации</t>
  </si>
  <si>
    <t>Бюджетные кредиты от других бюджетов бюджетной системы Российской Федерации в валюте Российской Федерации</t>
  </si>
  <si>
    <t>00 0103 0000000000 000</t>
  </si>
  <si>
    <t>00 0103 0100000000 000</t>
  </si>
  <si>
    <t>Начальник финансового управления                                                                                         Е.А. Малышева</t>
  </si>
  <si>
    <t>св. 2,6 раза</t>
  </si>
  <si>
    <t>Обслуживание государственного и муниципального долга</t>
  </si>
  <si>
    <t>00 1300 0000000000 000</t>
  </si>
  <si>
    <t>00 1301 0000000000 000</t>
  </si>
  <si>
    <t>Обслуживание государственного внутреннего и муниципального долга</t>
  </si>
  <si>
    <t>св. 3,1 раза</t>
  </si>
  <si>
    <t xml:space="preserve">Сведения об исполнении бюджета Базарно-Карабулакского муниципального образования                                                                                                   Базарно-Карабулакского муниципального района 
на 1 января 2020 года      
</t>
  </si>
  <si>
    <t>Исполнено на 1 января                    2019 г.</t>
  </si>
  <si>
    <t>Утвержденные бюджетные назначения на                        1 января 2020 г.</t>
  </si>
  <si>
    <t>Исполнено на 1 января 2020 г.</t>
  </si>
  <si>
    <t xml:space="preserve">Субсидии бюджетам поселений области на реализацию мероприятий по строительству и реконструкции питьевого водоснабжения </t>
  </si>
  <si>
    <t>20229999130000150</t>
  </si>
  <si>
    <t>Безвозмездные перечисления организаций</t>
  </si>
  <si>
    <t>20405099100073150</t>
  </si>
  <si>
    <t>Прочие неналоговые доходы</t>
  </si>
  <si>
    <t>11700000000000000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</si>
  <si>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Базарно-Карабулакского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января 2020 года     
</t>
  </si>
  <si>
    <t>Исполнено          на 1 января 2019 г. (тыс.руб)</t>
  </si>
  <si>
    <t>Утвержденные бюджетные назначения на           1 января 2020 г. (тыс.руб)</t>
  </si>
  <si>
    <t>Исполнено на 1 января 2020 г. (тыс.руб)</t>
  </si>
  <si>
    <t>Муниципальная программа "Комплексное развитие систем коммунальной инфрастуктуры Базарно-Карабулакского муниципального образования Базарно-Карабулакского муниципального района Саратовской области"</t>
  </si>
  <si>
    <t>св. 8 раз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</si>
  <si>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Базарно-Карабулакскому муниципальному образованию Базарно-Карабулакского муниципального района
 на 1 января 2020 г.
</t>
  </si>
  <si>
    <t>Исполнено на 1 января 2019 г. (тыс. руб.)</t>
  </si>
  <si>
    <t>Утвержденные бюджетные назначения на 1 января 2020 г. (тыс. руб.)</t>
  </si>
  <si>
    <t>Исполнено на 1 января 2020 г.                       (тыс. руб.)</t>
  </si>
  <si>
    <t>св. 3,6 раза</t>
  </si>
  <si>
    <t>св. 2,4 раза</t>
  </si>
  <si>
    <t>св. 7,4 раза</t>
  </si>
  <si>
    <t>св. 17,1 раза</t>
  </si>
  <si>
    <t>св. 14,9 раза</t>
  </si>
  <si>
    <t>св. 3,8 раза</t>
  </si>
  <si>
    <t>св. 10,4 раза</t>
  </si>
  <si>
    <t>св. 2,9 раза</t>
  </si>
  <si>
    <t>св. 3,9 раза</t>
  </si>
  <si>
    <t>св. 74 раз</t>
  </si>
  <si>
    <t>св. 1122,7 раза</t>
  </si>
</sst>
</file>

<file path=xl/styles.xml><?xml version="1.0" encoding="utf-8"?>
<styleSheet xmlns="http://schemas.openxmlformats.org/spreadsheetml/2006/main">
  <numFmts count="2">
    <numFmt numFmtId="164" formatCode="_-* #,##0.0\ _₽_-;\-* #,##0.0\ _₽_-;_-* &quot;-&quot;?\ _₽_-;_-@_-"/>
    <numFmt numFmtId="165" formatCode="000"/>
  </numFmts>
  <fonts count="1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Fill="1"/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4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5" fontId="7" fillId="0" borderId="1" xfId="5" applyNumberFormat="1" applyFont="1" applyFill="1" applyBorder="1" applyAlignment="1" applyProtection="1">
      <alignment wrapText="1"/>
      <protection hidden="1"/>
    </xf>
    <xf numFmtId="165" fontId="7" fillId="0" borderId="1" xfId="7" applyNumberFormat="1" applyFont="1" applyFill="1" applyBorder="1" applyAlignment="1" applyProtection="1">
      <alignment wrapText="1"/>
      <protection hidden="1"/>
    </xf>
    <xf numFmtId="165" fontId="7" fillId="0" borderId="4" xfId="8" applyNumberFormat="1" applyFont="1" applyFill="1" applyBorder="1" applyAlignment="1" applyProtection="1">
      <alignment wrapText="1"/>
      <protection hidden="1"/>
    </xf>
    <xf numFmtId="165" fontId="7" fillId="0" borderId="5" xfId="9" applyNumberFormat="1" applyFont="1" applyFill="1" applyBorder="1" applyAlignment="1" applyProtection="1">
      <alignment wrapText="1"/>
      <protection hidden="1"/>
    </xf>
    <xf numFmtId="165" fontId="7" fillId="0" borderId="1" xfId="10" applyNumberFormat="1" applyFont="1" applyFill="1" applyBorder="1" applyAlignment="1" applyProtection="1">
      <alignment wrapText="1"/>
      <protection hidden="1"/>
    </xf>
    <xf numFmtId="0" fontId="4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 wrapText="1"/>
    </xf>
    <xf numFmtId="0" fontId="5" fillId="0" borderId="3" xfId="0" applyFont="1" applyFill="1" applyBorder="1" applyAlignment="1">
      <alignment vertical="top" wrapText="1"/>
    </xf>
    <xf numFmtId="0" fontId="5" fillId="0" borderId="3" xfId="0" applyFont="1" applyFill="1" applyBorder="1" applyAlignment="1">
      <alignment horizontal="right" vertical="top" wrapText="1"/>
    </xf>
    <xf numFmtId="0" fontId="4" fillId="0" borderId="3" xfId="0" applyFont="1" applyFill="1" applyBorder="1" applyAlignment="1">
      <alignment vertical="top" wrapText="1"/>
    </xf>
    <xf numFmtId="3" fontId="4" fillId="0" borderId="1" xfId="0" applyNumberFormat="1" applyFont="1" applyBorder="1" applyAlignment="1">
      <alignment horizontal="right" vertical="top" wrapText="1"/>
    </xf>
    <xf numFmtId="164" fontId="5" fillId="0" borderId="3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37" fontId="4" fillId="0" borderId="1" xfId="0" applyNumberFormat="1" applyFont="1" applyBorder="1" applyAlignment="1">
      <alignment horizontal="right" vertical="center" wrapText="1"/>
    </xf>
    <xf numFmtId="1" fontId="9" fillId="0" borderId="1" xfId="0" applyNumberFormat="1" applyFont="1" applyBorder="1" applyAlignment="1">
      <alignment horizontal="right" vertical="center" wrapText="1"/>
    </xf>
    <xf numFmtId="49" fontId="9" fillId="0" borderId="1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164" fontId="5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top" wrapText="1"/>
    </xf>
    <xf numFmtId="37" fontId="5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1" fillId="0" borderId="0" xfId="0" applyFont="1" applyBorder="1"/>
    <xf numFmtId="164" fontId="4" fillId="0" borderId="0" xfId="0" applyNumberFormat="1" applyFont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top" wrapText="1"/>
    </xf>
    <xf numFmtId="164" fontId="4" fillId="0" borderId="3" xfId="0" applyNumberFormat="1" applyFont="1" applyFill="1" applyBorder="1" applyAlignment="1">
      <alignment horizontal="right" vertical="top" wrapText="1"/>
    </xf>
    <xf numFmtId="164" fontId="4" fillId="0" borderId="3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5" fillId="0" borderId="6" xfId="0" applyNumberFormat="1" applyFont="1" applyFill="1" applyBorder="1" applyAlignment="1">
      <alignment horizontal="center" vertical="center" wrapText="1"/>
    </xf>
    <xf numFmtId="164" fontId="4" fillId="0" borderId="6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top" wrapText="1"/>
    </xf>
    <xf numFmtId="0" fontId="9" fillId="0" borderId="1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49" fontId="9" fillId="0" borderId="3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7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9" fillId="0" borderId="1" xfId="0" applyFont="1" applyBorder="1" applyAlignment="1">
      <alignment vertical="center" wrapText="1"/>
    </xf>
  </cellXfs>
  <cellStyles count="11">
    <cellStyle name="Обычный" xfId="0" builtinId="0"/>
    <cellStyle name="Обычный 2" xfId="1"/>
    <cellStyle name="Обычный 2 10" xfId="10"/>
    <cellStyle name="Обычный 2 2" xfId="2"/>
    <cellStyle name="Обычный 2 3" xfId="3"/>
    <cellStyle name="Обычный 2 4" xfId="4"/>
    <cellStyle name="Обычный 2 5" xfId="5"/>
    <cellStyle name="Обычный 2 6" xfId="6"/>
    <cellStyle name="Обычный 2 7" xfId="7"/>
    <cellStyle name="Обычный 2 8" xfId="8"/>
    <cellStyle name="Обычный 2 9" xfId="9"/>
  </cellStyles>
  <dxfs count="1">
    <dxf>
      <fill>
        <patternFill patternType="none">
          <fgColor rgb="FF000000"/>
          <bgColor rgb="FFFFFFFF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65"/>
  <sheetViews>
    <sheetView zoomScale="90" zoomScaleNormal="90" workbookViewId="0">
      <selection activeCell="G5" sqref="G5"/>
    </sheetView>
  </sheetViews>
  <sheetFormatPr defaultRowHeight="15.75"/>
  <cols>
    <col min="1" max="1" width="34.7109375" style="3" customWidth="1"/>
    <col min="2" max="2" width="21.140625" style="3" customWidth="1"/>
    <col min="3" max="3" width="13" style="3" customWidth="1"/>
    <col min="4" max="4" width="16.85546875" style="3" customWidth="1"/>
    <col min="5" max="5" width="12.42578125" style="3" customWidth="1"/>
    <col min="6" max="6" width="13.140625" style="3" customWidth="1"/>
    <col min="7" max="7" width="13.28515625" style="3" customWidth="1"/>
    <col min="8" max="16384" width="9.140625" style="3"/>
  </cols>
  <sheetData>
    <row r="2" spans="1:7" ht="64.5" customHeight="1">
      <c r="A2" s="62" t="s">
        <v>114</v>
      </c>
      <c r="B2" s="63"/>
      <c r="C2" s="63"/>
      <c r="D2" s="63"/>
      <c r="E2" s="63"/>
      <c r="F2" s="63"/>
      <c r="G2" s="63"/>
    </row>
    <row r="3" spans="1:7">
      <c r="A3" s="1"/>
      <c r="B3" s="1"/>
      <c r="C3" s="1"/>
      <c r="D3" s="1"/>
      <c r="E3" s="1"/>
      <c r="F3" s="1"/>
      <c r="G3" s="2" t="s">
        <v>36</v>
      </c>
    </row>
    <row r="4" spans="1:7" ht="63.75" customHeight="1">
      <c r="A4" s="7" t="s">
        <v>0</v>
      </c>
      <c r="B4" s="7" t="s">
        <v>1</v>
      </c>
      <c r="C4" s="7" t="s">
        <v>115</v>
      </c>
      <c r="D4" s="7" t="s">
        <v>116</v>
      </c>
      <c r="E4" s="7" t="s">
        <v>117</v>
      </c>
      <c r="F4" s="7" t="s">
        <v>73</v>
      </c>
      <c r="G4" s="7" t="s">
        <v>74</v>
      </c>
    </row>
    <row r="5" spans="1:7" ht="15.75" customHeight="1">
      <c r="A5" s="41" t="s">
        <v>2</v>
      </c>
      <c r="B5" s="42"/>
      <c r="C5" s="46">
        <f>C7+C26</f>
        <v>27683.599999999999</v>
      </c>
      <c r="D5" s="47">
        <f>D7+D26</f>
        <v>107186.90000000001</v>
      </c>
      <c r="E5" s="47">
        <f>E7+E26</f>
        <v>102302</v>
      </c>
      <c r="F5" s="52">
        <f>E5/D5*100</f>
        <v>95.442633381504635</v>
      </c>
      <c r="G5" s="38" t="s">
        <v>134</v>
      </c>
    </row>
    <row r="6" spans="1:7" ht="15" customHeight="1">
      <c r="A6" s="17" t="s">
        <v>3</v>
      </c>
      <c r="B6" s="32"/>
      <c r="C6" s="31"/>
      <c r="D6" s="31"/>
      <c r="E6" s="31"/>
      <c r="F6" s="52"/>
      <c r="G6" s="38"/>
    </row>
    <row r="7" spans="1:7" ht="14.25" customHeight="1">
      <c r="A7" s="18" t="s">
        <v>42</v>
      </c>
      <c r="B7" s="33">
        <v>1E+16</v>
      </c>
      <c r="C7" s="31">
        <v>23129.200000000001</v>
      </c>
      <c r="D7" s="51">
        <v>28460.3</v>
      </c>
      <c r="E7" s="51">
        <v>24119.599999999999</v>
      </c>
      <c r="F7" s="53">
        <f t="shared" ref="F7:F34" si="0">E7/D7*100</f>
        <v>84.748228233715025</v>
      </c>
      <c r="G7" s="31">
        <f t="shared" ref="G7:G32" si="1">E7/C7*100</f>
        <v>104.28203310101516</v>
      </c>
    </row>
    <row r="8" spans="1:7" ht="14.25" customHeight="1">
      <c r="A8" s="18" t="s">
        <v>43</v>
      </c>
      <c r="B8" s="33">
        <v>1.01E+16</v>
      </c>
      <c r="C8" s="31">
        <v>9069.9</v>
      </c>
      <c r="D8" s="51">
        <v>10528</v>
      </c>
      <c r="E8" s="51">
        <v>9820.4</v>
      </c>
      <c r="F8" s="53">
        <f t="shared" si="0"/>
        <v>93.278875379939208</v>
      </c>
      <c r="G8" s="31">
        <f t="shared" si="1"/>
        <v>108.27462265295098</v>
      </c>
    </row>
    <row r="9" spans="1:7" ht="14.25" customHeight="1">
      <c r="A9" s="18" t="s">
        <v>44</v>
      </c>
      <c r="B9" s="34" t="s">
        <v>45</v>
      </c>
      <c r="C9" s="31">
        <v>9069.9</v>
      </c>
      <c r="D9" s="51">
        <v>10528</v>
      </c>
      <c r="E9" s="51">
        <v>9820.4</v>
      </c>
      <c r="F9" s="53">
        <f t="shared" si="0"/>
        <v>93.278875379939208</v>
      </c>
      <c r="G9" s="31">
        <f t="shared" si="1"/>
        <v>108.27462265295098</v>
      </c>
    </row>
    <row r="10" spans="1:7" ht="42" customHeight="1">
      <c r="A10" s="19" t="s">
        <v>46</v>
      </c>
      <c r="B10" s="34" t="s">
        <v>47</v>
      </c>
      <c r="C10" s="31">
        <v>1993.1</v>
      </c>
      <c r="D10" s="51">
        <v>1956.5</v>
      </c>
      <c r="E10" s="51">
        <v>2257.6999999999998</v>
      </c>
      <c r="F10" s="53">
        <f t="shared" si="0"/>
        <v>115.39483772041909</v>
      </c>
      <c r="G10" s="31">
        <f t="shared" si="1"/>
        <v>113.27580151522754</v>
      </c>
    </row>
    <row r="11" spans="1:7">
      <c r="A11" s="18" t="s">
        <v>48</v>
      </c>
      <c r="B11" s="33">
        <v>1.05E+16</v>
      </c>
      <c r="C11" s="31">
        <v>193.5</v>
      </c>
      <c r="D11" s="51">
        <v>203.4</v>
      </c>
      <c r="E11" s="51">
        <v>154.5</v>
      </c>
      <c r="F11" s="53">
        <f t="shared" si="0"/>
        <v>75.958702064896755</v>
      </c>
      <c r="G11" s="31">
        <f t="shared" si="1"/>
        <v>79.84496124031007</v>
      </c>
    </row>
    <row r="12" spans="1:7" ht="16.5" customHeight="1">
      <c r="A12" s="18" t="s">
        <v>49</v>
      </c>
      <c r="B12" s="33">
        <v>1.05030000100001E+16</v>
      </c>
      <c r="C12" s="31">
        <v>193.5</v>
      </c>
      <c r="D12" s="51">
        <v>203.4</v>
      </c>
      <c r="E12" s="51">
        <v>154.5</v>
      </c>
      <c r="F12" s="53">
        <f t="shared" si="0"/>
        <v>75.958702064896755</v>
      </c>
      <c r="G12" s="31">
        <f t="shared" si="1"/>
        <v>79.84496124031007</v>
      </c>
    </row>
    <row r="13" spans="1:7">
      <c r="A13" s="20" t="s">
        <v>50</v>
      </c>
      <c r="B13" s="33">
        <v>1.06E+16</v>
      </c>
      <c r="C13" s="31">
        <v>11260.8</v>
      </c>
      <c r="D13" s="51">
        <v>14675.8</v>
      </c>
      <c r="E13" s="51">
        <v>11230.6</v>
      </c>
      <c r="F13" s="53">
        <f t="shared" si="0"/>
        <v>76.524618760135738</v>
      </c>
      <c r="G13" s="31">
        <f t="shared" si="1"/>
        <v>99.731813015061107</v>
      </c>
    </row>
    <row r="14" spans="1:7" ht="18.75" customHeight="1">
      <c r="A14" s="20" t="s">
        <v>51</v>
      </c>
      <c r="B14" s="34" t="s">
        <v>94</v>
      </c>
      <c r="C14" s="31">
        <v>3483.9</v>
      </c>
      <c r="D14" s="51">
        <v>3292.1</v>
      </c>
      <c r="E14" s="51">
        <v>1877.6</v>
      </c>
      <c r="F14" s="53">
        <f t="shared" si="0"/>
        <v>57.033504450047076</v>
      </c>
      <c r="G14" s="31">
        <f t="shared" si="1"/>
        <v>53.89362496053274</v>
      </c>
    </row>
    <row r="15" spans="1:7" ht="14.25" customHeight="1">
      <c r="A15" s="20" t="s">
        <v>52</v>
      </c>
      <c r="B15" s="34" t="s">
        <v>53</v>
      </c>
      <c r="C15" s="31">
        <v>7776.9</v>
      </c>
      <c r="D15" s="51">
        <v>11383.7</v>
      </c>
      <c r="E15" s="51">
        <v>9352.9</v>
      </c>
      <c r="F15" s="53">
        <f t="shared" si="0"/>
        <v>82.160457496244618</v>
      </c>
      <c r="G15" s="31">
        <f t="shared" si="1"/>
        <v>120.26514420913217</v>
      </c>
    </row>
    <row r="16" spans="1:7" ht="46.5" customHeight="1">
      <c r="A16" s="64" t="s">
        <v>54</v>
      </c>
      <c r="B16" s="34" t="s">
        <v>55</v>
      </c>
      <c r="C16" s="31">
        <v>551.5</v>
      </c>
      <c r="D16" s="51">
        <v>776</v>
      </c>
      <c r="E16" s="51">
        <v>470.9</v>
      </c>
      <c r="F16" s="53">
        <f t="shared" si="0"/>
        <v>60.682989690721648</v>
      </c>
      <c r="G16" s="31">
        <f t="shared" si="1"/>
        <v>85.385312783318227</v>
      </c>
    </row>
    <row r="17" spans="1:7" ht="24" hidden="1" customHeight="1">
      <c r="A17" s="64"/>
      <c r="B17" s="35"/>
      <c r="C17" s="31"/>
      <c r="D17" s="51">
        <v>776</v>
      </c>
      <c r="E17" s="51">
        <v>423.6</v>
      </c>
      <c r="F17" s="53">
        <f t="shared" si="0"/>
        <v>54.58762886597939</v>
      </c>
      <c r="G17" s="31" t="e">
        <f t="shared" si="1"/>
        <v>#DIV/0!</v>
      </c>
    </row>
    <row r="18" spans="1:7" ht="87" customHeight="1">
      <c r="A18" s="20" t="s">
        <v>56</v>
      </c>
      <c r="B18" s="34" t="s">
        <v>95</v>
      </c>
      <c r="C18" s="31">
        <v>194.6</v>
      </c>
      <c r="D18" s="51">
        <v>749.5</v>
      </c>
      <c r="E18" s="51">
        <v>470.6</v>
      </c>
      <c r="F18" s="53">
        <f t="shared" si="0"/>
        <v>62.788525683789196</v>
      </c>
      <c r="G18" s="31" t="s">
        <v>135</v>
      </c>
    </row>
    <row r="19" spans="1:7" ht="105" customHeight="1">
      <c r="A19" s="20" t="s">
        <v>57</v>
      </c>
      <c r="B19" s="34" t="s">
        <v>82</v>
      </c>
      <c r="C19" s="31">
        <v>356.1</v>
      </c>
      <c r="D19" s="51">
        <v>25</v>
      </c>
      <c r="E19" s="51">
        <v>0</v>
      </c>
      <c r="F19" s="53">
        <f t="shared" si="0"/>
        <v>0</v>
      </c>
      <c r="G19" s="31">
        <f t="shared" si="1"/>
        <v>0</v>
      </c>
    </row>
    <row r="20" spans="1:7" ht="52.5" hidden="1" customHeight="1">
      <c r="A20" s="20" t="s">
        <v>58</v>
      </c>
      <c r="B20" s="34" t="s">
        <v>96</v>
      </c>
      <c r="C20" s="31"/>
      <c r="D20" s="51">
        <v>749.5</v>
      </c>
      <c r="E20" s="51">
        <v>423.3</v>
      </c>
      <c r="F20" s="53">
        <f t="shared" si="0"/>
        <v>56.477651767845231</v>
      </c>
      <c r="G20" s="31" t="e">
        <f t="shared" si="1"/>
        <v>#DIV/0!</v>
      </c>
    </row>
    <row r="21" spans="1:7" ht="52.5" customHeight="1">
      <c r="A21" s="20" t="s">
        <v>58</v>
      </c>
      <c r="B21" s="34" t="s">
        <v>96</v>
      </c>
      <c r="C21" s="31">
        <v>0.9</v>
      </c>
      <c r="D21" s="51">
        <v>1.5</v>
      </c>
      <c r="E21" s="51">
        <v>0.3</v>
      </c>
      <c r="F21" s="53">
        <f t="shared" si="0"/>
        <v>20</v>
      </c>
      <c r="G21" s="31">
        <f t="shared" si="1"/>
        <v>33.333333333333329</v>
      </c>
    </row>
    <row r="22" spans="1:7" ht="28.5" customHeight="1">
      <c r="A22" s="20" t="s">
        <v>59</v>
      </c>
      <c r="B22" s="34" t="s">
        <v>60</v>
      </c>
      <c r="C22" s="31">
        <v>22.6</v>
      </c>
      <c r="D22" s="51">
        <v>314.3</v>
      </c>
      <c r="E22" s="51">
        <v>168.9</v>
      </c>
      <c r="F22" s="53">
        <f t="shared" si="0"/>
        <v>53.738466433343937</v>
      </c>
      <c r="G22" s="31" t="s">
        <v>136</v>
      </c>
    </row>
    <row r="23" spans="1:7" ht="80.25" customHeight="1">
      <c r="A23" s="20" t="s">
        <v>61</v>
      </c>
      <c r="B23" s="34" t="s">
        <v>62</v>
      </c>
      <c r="C23" s="31">
        <v>22.6</v>
      </c>
      <c r="D23" s="51">
        <v>314.3</v>
      </c>
      <c r="E23" s="51">
        <v>168.9</v>
      </c>
      <c r="F23" s="53">
        <f t="shared" si="0"/>
        <v>53.738466433343937</v>
      </c>
      <c r="G23" s="31" t="s">
        <v>136</v>
      </c>
    </row>
    <row r="24" spans="1:7" ht="30" customHeight="1">
      <c r="A24" s="20" t="s">
        <v>63</v>
      </c>
      <c r="B24" s="34" t="s">
        <v>64</v>
      </c>
      <c r="C24" s="31">
        <v>37.700000000000003</v>
      </c>
      <c r="D24" s="51">
        <v>6.5</v>
      </c>
      <c r="E24" s="51">
        <v>8.5</v>
      </c>
      <c r="F24" s="53">
        <f t="shared" si="0"/>
        <v>130.76923076923077</v>
      </c>
      <c r="G24" s="31">
        <f t="shared" si="1"/>
        <v>22.546419098143232</v>
      </c>
    </row>
    <row r="25" spans="1:7" ht="30" customHeight="1">
      <c r="A25" s="55" t="s">
        <v>122</v>
      </c>
      <c r="B25" s="34" t="s">
        <v>123</v>
      </c>
      <c r="C25" s="31"/>
      <c r="D25" s="51"/>
      <c r="E25" s="51">
        <v>8.1999999999999993</v>
      </c>
      <c r="F25" s="53"/>
      <c r="G25" s="31"/>
    </row>
    <row r="26" spans="1:7" ht="40.5" customHeight="1">
      <c r="A26" s="20" t="s">
        <v>65</v>
      </c>
      <c r="B26" s="34" t="s">
        <v>84</v>
      </c>
      <c r="C26" s="31">
        <v>4554.3999999999996</v>
      </c>
      <c r="D26" s="51">
        <f>D33+D32+D30+D29+D27+D31+D34</f>
        <v>78726.600000000006</v>
      </c>
      <c r="E26" s="51">
        <f>E33+E32+E30+E29+E27+E31+E34</f>
        <v>78182.400000000009</v>
      </c>
      <c r="F26" s="53">
        <f t="shared" si="0"/>
        <v>99.308746980055034</v>
      </c>
      <c r="G26" s="31" t="s">
        <v>137</v>
      </c>
    </row>
    <row r="27" spans="1:7" ht="53.25" customHeight="1">
      <c r="A27" s="20" t="s">
        <v>66</v>
      </c>
      <c r="B27" s="34" t="s">
        <v>85</v>
      </c>
      <c r="C27" s="31">
        <v>435.5</v>
      </c>
      <c r="D27" s="51">
        <v>455.4</v>
      </c>
      <c r="E27" s="51">
        <v>455.4</v>
      </c>
      <c r="F27" s="53">
        <f t="shared" si="0"/>
        <v>100</v>
      </c>
      <c r="G27" s="31">
        <f t="shared" si="1"/>
        <v>104.5694603903559</v>
      </c>
    </row>
    <row r="28" spans="1:7" ht="43.5" customHeight="1">
      <c r="A28" s="20" t="s">
        <v>67</v>
      </c>
      <c r="B28" s="34" t="s">
        <v>86</v>
      </c>
      <c r="C28" s="31">
        <v>435.5</v>
      </c>
      <c r="D28" s="51">
        <v>0</v>
      </c>
      <c r="E28" s="51">
        <v>0</v>
      </c>
      <c r="F28" s="53">
        <v>0</v>
      </c>
      <c r="G28" s="31">
        <f t="shared" si="1"/>
        <v>0</v>
      </c>
    </row>
    <row r="29" spans="1:7" ht="47.25" customHeight="1">
      <c r="A29" s="20" t="s">
        <v>87</v>
      </c>
      <c r="B29" s="34" t="s">
        <v>88</v>
      </c>
      <c r="C29" s="31" t="s">
        <v>83</v>
      </c>
      <c r="D29" s="51">
        <v>5194.3</v>
      </c>
      <c r="E29" s="51">
        <v>5194.3</v>
      </c>
      <c r="F29" s="53">
        <f t="shared" si="0"/>
        <v>100</v>
      </c>
      <c r="G29" s="31">
        <v>0</v>
      </c>
    </row>
    <row r="30" spans="1:7" ht="65.25" customHeight="1">
      <c r="A30" s="20" t="s">
        <v>97</v>
      </c>
      <c r="B30" s="34" t="s">
        <v>98</v>
      </c>
      <c r="C30" s="31" t="s">
        <v>83</v>
      </c>
      <c r="D30" s="51">
        <v>2884.1</v>
      </c>
      <c r="E30" s="51">
        <v>2884.1</v>
      </c>
      <c r="F30" s="53">
        <f t="shared" si="0"/>
        <v>100</v>
      </c>
      <c r="G30" s="31">
        <v>0</v>
      </c>
    </row>
    <row r="31" spans="1:7" ht="54.75" customHeight="1">
      <c r="A31" s="55" t="s">
        <v>118</v>
      </c>
      <c r="B31" s="34" t="s">
        <v>119</v>
      </c>
      <c r="C31" s="31"/>
      <c r="D31" s="51">
        <v>20408</v>
      </c>
      <c r="E31" s="51">
        <v>20408</v>
      </c>
      <c r="F31" s="53">
        <f t="shared" si="0"/>
        <v>100</v>
      </c>
      <c r="G31" s="31"/>
    </row>
    <row r="32" spans="1:7" ht="51" customHeight="1">
      <c r="A32" s="20" t="s">
        <v>89</v>
      </c>
      <c r="B32" s="34" t="s">
        <v>90</v>
      </c>
      <c r="C32" s="31">
        <v>878.1</v>
      </c>
      <c r="D32" s="51">
        <v>691.6</v>
      </c>
      <c r="E32" s="51">
        <v>600.79999999999995</v>
      </c>
      <c r="F32" s="53">
        <f t="shared" si="0"/>
        <v>86.871023713128963</v>
      </c>
      <c r="G32" s="31">
        <f t="shared" si="1"/>
        <v>68.420453251338103</v>
      </c>
    </row>
    <row r="33" spans="1:15" ht="17.25" customHeight="1">
      <c r="A33" s="20" t="s">
        <v>68</v>
      </c>
      <c r="B33" s="34" t="s">
        <v>91</v>
      </c>
      <c r="C33" s="31">
        <v>3240.9</v>
      </c>
      <c r="D33" s="51">
        <v>48993.2</v>
      </c>
      <c r="E33" s="51">
        <v>48539.8</v>
      </c>
      <c r="F33" s="53">
        <f t="shared" si="0"/>
        <v>99.074565449899183</v>
      </c>
      <c r="G33" s="31" t="s">
        <v>138</v>
      </c>
    </row>
    <row r="34" spans="1:15" ht="17.25" customHeight="1">
      <c r="A34" s="56" t="s">
        <v>120</v>
      </c>
      <c r="B34" s="57" t="s">
        <v>121</v>
      </c>
      <c r="C34" s="50"/>
      <c r="D34" s="58">
        <v>100</v>
      </c>
      <c r="E34" s="58">
        <v>100</v>
      </c>
      <c r="F34" s="59">
        <f t="shared" si="0"/>
        <v>100</v>
      </c>
      <c r="G34" s="50"/>
    </row>
    <row r="35" spans="1:15" ht="17.25" customHeight="1">
      <c r="A35" s="26" t="s">
        <v>4</v>
      </c>
      <c r="B35" s="36"/>
      <c r="C35" s="30">
        <f>C37+C40+C43+C47+C49+C51</f>
        <v>26556.5</v>
      </c>
      <c r="D35" s="30">
        <f>D37+D40+D43+D47+D49+D51</f>
        <v>108740.1</v>
      </c>
      <c r="E35" s="30">
        <f>E37+E40+E43+E47+E49+E51</f>
        <v>101747.3</v>
      </c>
      <c r="F35" s="30">
        <f>E35/D35*100</f>
        <v>93.569253660793024</v>
      </c>
      <c r="G35" s="31" t="s">
        <v>139</v>
      </c>
    </row>
    <row r="36" spans="1:15">
      <c r="A36" s="21" t="s">
        <v>3</v>
      </c>
      <c r="B36" s="37"/>
      <c r="C36" s="38"/>
      <c r="D36" s="38"/>
      <c r="E36" s="38"/>
      <c r="F36" s="38"/>
      <c r="G36" s="38"/>
    </row>
    <row r="37" spans="1:15" ht="17.25" customHeight="1">
      <c r="A37" s="21" t="s">
        <v>5</v>
      </c>
      <c r="B37" s="39" t="s">
        <v>6</v>
      </c>
      <c r="C37" s="23">
        <v>3468.3</v>
      </c>
      <c r="D37" s="31">
        <v>6210.4</v>
      </c>
      <c r="E37" s="31">
        <v>5155.7</v>
      </c>
      <c r="F37" s="31">
        <f t="shared" ref="F37:F52" si="2">E37/D37*100</f>
        <v>83.017196959938161</v>
      </c>
      <c r="G37" s="31">
        <f t="shared" ref="G37:G42" si="3">E37/C37*100</f>
        <v>148.6520773866159</v>
      </c>
    </row>
    <row r="38" spans="1:15" ht="17.25" customHeight="1">
      <c r="A38" s="21" t="s">
        <v>75</v>
      </c>
      <c r="B38" s="39" t="s">
        <v>76</v>
      </c>
      <c r="C38" s="23">
        <v>0</v>
      </c>
      <c r="D38" s="31">
        <v>0</v>
      </c>
      <c r="E38" s="31">
        <v>0</v>
      </c>
      <c r="F38" s="31">
        <v>0</v>
      </c>
      <c r="G38" s="31">
        <v>0</v>
      </c>
    </row>
    <row r="39" spans="1:15" ht="15.75" customHeight="1">
      <c r="A39" s="21" t="s">
        <v>7</v>
      </c>
      <c r="B39" s="39" t="s">
        <v>8</v>
      </c>
      <c r="C39" s="23">
        <v>3468.3</v>
      </c>
      <c r="D39" s="31">
        <v>6210.4</v>
      </c>
      <c r="E39" s="31">
        <v>5155.7</v>
      </c>
      <c r="F39" s="31">
        <f t="shared" si="2"/>
        <v>83.017196959938161</v>
      </c>
      <c r="G39" s="31">
        <f t="shared" si="3"/>
        <v>148.6520773866159</v>
      </c>
    </row>
    <row r="40" spans="1:15" ht="16.5" customHeight="1">
      <c r="A40" s="21" t="s">
        <v>9</v>
      </c>
      <c r="B40" s="39" t="s">
        <v>10</v>
      </c>
      <c r="C40" s="23">
        <v>1882.2</v>
      </c>
      <c r="D40" s="31">
        <v>2339.1</v>
      </c>
      <c r="E40" s="31">
        <v>2205.9</v>
      </c>
      <c r="F40" s="31">
        <f t="shared" si="2"/>
        <v>94.305502116198554</v>
      </c>
      <c r="G40" s="31">
        <f t="shared" si="3"/>
        <v>117.19795983423653</v>
      </c>
    </row>
    <row r="41" spans="1:15">
      <c r="A41" s="21" t="s">
        <v>11</v>
      </c>
      <c r="B41" s="39" t="s">
        <v>12</v>
      </c>
      <c r="C41" s="23">
        <v>1781.1</v>
      </c>
      <c r="D41" s="31">
        <v>2302.9</v>
      </c>
      <c r="E41" s="31">
        <v>2169.6999999999998</v>
      </c>
      <c r="F41" s="31">
        <f t="shared" si="2"/>
        <v>94.215988536193478</v>
      </c>
      <c r="G41" s="31">
        <f t="shared" si="3"/>
        <v>121.81797765425858</v>
      </c>
    </row>
    <row r="42" spans="1:15" ht="27" customHeight="1">
      <c r="A42" s="21" t="s">
        <v>13</v>
      </c>
      <c r="B42" s="39" t="s">
        <v>14</v>
      </c>
      <c r="C42" s="31">
        <v>101.1</v>
      </c>
      <c r="D42" s="31">
        <v>36.200000000000003</v>
      </c>
      <c r="E42" s="31">
        <v>36.200000000000003</v>
      </c>
      <c r="F42" s="31">
        <f t="shared" si="2"/>
        <v>100</v>
      </c>
      <c r="G42" s="31">
        <f t="shared" si="3"/>
        <v>35.806132542037588</v>
      </c>
    </row>
    <row r="43" spans="1:15" ht="15" customHeight="1">
      <c r="A43" s="21" t="s">
        <v>15</v>
      </c>
      <c r="B43" s="39" t="s">
        <v>16</v>
      </c>
      <c r="C43" s="23">
        <v>2867.8</v>
      </c>
      <c r="D43" s="31">
        <v>29966.3</v>
      </c>
      <c r="E43" s="31">
        <v>29855.8</v>
      </c>
      <c r="F43" s="31">
        <f t="shared" si="2"/>
        <v>99.631252440241198</v>
      </c>
      <c r="G43" s="31" t="s">
        <v>140</v>
      </c>
    </row>
    <row r="44" spans="1:15" ht="15.75" customHeight="1">
      <c r="A44" s="21" t="s">
        <v>17</v>
      </c>
      <c r="B44" s="39" t="s">
        <v>18</v>
      </c>
      <c r="C44" s="23">
        <v>1.1000000000000001</v>
      </c>
      <c r="D44" s="31">
        <v>81.400000000000006</v>
      </c>
      <c r="E44" s="31">
        <v>81.400000000000006</v>
      </c>
      <c r="F44" s="31">
        <f t="shared" si="2"/>
        <v>100</v>
      </c>
      <c r="G44" s="31" t="s">
        <v>143</v>
      </c>
    </row>
    <row r="45" spans="1:15" ht="15.75" customHeight="1">
      <c r="A45" s="21" t="s">
        <v>71</v>
      </c>
      <c r="B45" s="39" t="s">
        <v>72</v>
      </c>
      <c r="C45" s="23">
        <v>18.399999999999999</v>
      </c>
      <c r="D45" s="31">
        <v>20659.3</v>
      </c>
      <c r="E45" s="31">
        <v>20659.3</v>
      </c>
      <c r="F45" s="31">
        <f t="shared" si="2"/>
        <v>100</v>
      </c>
      <c r="G45" s="31" t="s">
        <v>144</v>
      </c>
    </row>
    <row r="46" spans="1:15" ht="15" customHeight="1">
      <c r="A46" s="21" t="s">
        <v>19</v>
      </c>
      <c r="B46" s="39" t="s">
        <v>20</v>
      </c>
      <c r="C46" s="23">
        <v>2848.3</v>
      </c>
      <c r="D46" s="31">
        <v>9225.6</v>
      </c>
      <c r="E46" s="31">
        <v>9115.1</v>
      </c>
      <c r="F46" s="31">
        <f t="shared" si="2"/>
        <v>98.802245924384323</v>
      </c>
      <c r="G46" s="31" t="s">
        <v>108</v>
      </c>
    </row>
    <row r="47" spans="1:15" ht="25.5" customHeight="1">
      <c r="A47" s="21" t="s">
        <v>21</v>
      </c>
      <c r="B47" s="39" t="s">
        <v>22</v>
      </c>
      <c r="C47" s="23">
        <v>7738.3</v>
      </c>
      <c r="D47" s="31">
        <v>26602.3</v>
      </c>
      <c r="E47" s="31">
        <v>23100.1</v>
      </c>
      <c r="F47" s="31">
        <f t="shared" si="2"/>
        <v>86.834972915875696</v>
      </c>
      <c r="G47" s="31" t="s">
        <v>141</v>
      </c>
    </row>
    <row r="48" spans="1:15" ht="14.25" customHeight="1">
      <c r="A48" s="21" t="s">
        <v>23</v>
      </c>
      <c r="B48" s="39" t="s">
        <v>24</v>
      </c>
      <c r="C48" s="23">
        <v>7738.8</v>
      </c>
      <c r="D48" s="31">
        <v>26602.3</v>
      </c>
      <c r="E48" s="31">
        <v>23100.1</v>
      </c>
      <c r="F48" s="31">
        <f t="shared" si="2"/>
        <v>86.834972915875696</v>
      </c>
      <c r="G48" s="31" t="s">
        <v>141</v>
      </c>
      <c r="O48" s="44"/>
    </row>
    <row r="49" spans="1:15" ht="17.25" customHeight="1">
      <c r="A49" s="24" t="s">
        <v>37</v>
      </c>
      <c r="B49" s="39" t="s">
        <v>38</v>
      </c>
      <c r="C49" s="31">
        <v>10599.2</v>
      </c>
      <c r="D49" s="31">
        <v>43620.3</v>
      </c>
      <c r="E49" s="31">
        <v>41428.1</v>
      </c>
      <c r="F49" s="31">
        <f t="shared" si="2"/>
        <v>94.974358268971088</v>
      </c>
      <c r="G49" s="31" t="s">
        <v>142</v>
      </c>
      <c r="O49" s="45"/>
    </row>
    <row r="50" spans="1:15" ht="15.75" customHeight="1">
      <c r="A50" s="24" t="s">
        <v>39</v>
      </c>
      <c r="B50" s="39" t="s">
        <v>40</v>
      </c>
      <c r="C50" s="31">
        <v>10599.2</v>
      </c>
      <c r="D50" s="31">
        <v>43620.6</v>
      </c>
      <c r="E50" s="31">
        <v>41428.1</v>
      </c>
      <c r="F50" s="31">
        <f t="shared" si="2"/>
        <v>94.973705084295034</v>
      </c>
      <c r="G50" s="31" t="s">
        <v>142</v>
      </c>
      <c r="O50" s="45"/>
    </row>
    <row r="51" spans="1:15" ht="27.75" customHeight="1">
      <c r="A51" s="24" t="s">
        <v>109</v>
      </c>
      <c r="B51" s="39" t="s">
        <v>110</v>
      </c>
      <c r="C51" s="31">
        <v>0.7</v>
      </c>
      <c r="D51" s="31">
        <v>1.7</v>
      </c>
      <c r="E51" s="31">
        <v>1.7</v>
      </c>
      <c r="F51" s="31">
        <f t="shared" si="2"/>
        <v>100</v>
      </c>
      <c r="G51" s="31" t="s">
        <v>135</v>
      </c>
      <c r="O51" s="45"/>
    </row>
    <row r="52" spans="1:15" ht="28.5" customHeight="1">
      <c r="A52" s="24" t="s">
        <v>112</v>
      </c>
      <c r="B52" s="39" t="s">
        <v>111</v>
      </c>
      <c r="C52" s="31">
        <v>0.7</v>
      </c>
      <c r="D52" s="31">
        <v>1.7</v>
      </c>
      <c r="E52" s="31">
        <v>1.7</v>
      </c>
      <c r="F52" s="31">
        <f t="shared" si="2"/>
        <v>100</v>
      </c>
      <c r="G52" s="31" t="s">
        <v>135</v>
      </c>
      <c r="O52" s="45"/>
    </row>
    <row r="53" spans="1:15" ht="33.75" customHeight="1">
      <c r="A53" s="25" t="s">
        <v>25</v>
      </c>
      <c r="B53" s="40"/>
      <c r="C53" s="31">
        <f>C5-C35</f>
        <v>1127.0999999999985</v>
      </c>
      <c r="D53" s="31">
        <f>D5-D35</f>
        <v>-1553.1999999999971</v>
      </c>
      <c r="E53" s="31">
        <f>E5-E35</f>
        <v>554.69999999999709</v>
      </c>
      <c r="F53" s="31"/>
      <c r="G53" s="31"/>
      <c r="H53" s="4"/>
      <c r="O53" s="44"/>
    </row>
    <row r="54" spans="1:15" ht="29.25" customHeight="1">
      <c r="A54" s="26" t="s">
        <v>26</v>
      </c>
      <c r="B54" s="27"/>
      <c r="C54" s="30">
        <f>C59+C55</f>
        <v>-1127.0999999999985</v>
      </c>
      <c r="D54" s="30">
        <f>D59+D55</f>
        <v>1553.2000000000116</v>
      </c>
      <c r="E54" s="30">
        <f>E59+E55</f>
        <v>-554.70000000001164</v>
      </c>
      <c r="F54" s="48"/>
      <c r="G54" s="46"/>
      <c r="H54" s="4"/>
    </row>
    <row r="55" spans="1:15" ht="42" customHeight="1">
      <c r="A55" s="28" t="s">
        <v>103</v>
      </c>
      <c r="B55" s="29" t="s">
        <v>105</v>
      </c>
      <c r="C55" s="49">
        <v>0</v>
      </c>
      <c r="D55" s="30">
        <f>D57+D58</f>
        <v>0</v>
      </c>
      <c r="E55" s="50">
        <f>E57+E58</f>
        <v>0</v>
      </c>
      <c r="F55" s="48"/>
      <c r="G55" s="46"/>
      <c r="H55" s="4"/>
    </row>
    <row r="56" spans="1:15" ht="51.75" customHeight="1">
      <c r="A56" s="28" t="s">
        <v>104</v>
      </c>
      <c r="B56" s="29" t="s">
        <v>106</v>
      </c>
      <c r="C56" s="49">
        <v>0</v>
      </c>
      <c r="D56" s="50">
        <f>D57+D58</f>
        <v>0</v>
      </c>
      <c r="E56" s="50">
        <f>E57+E58</f>
        <v>0</v>
      </c>
      <c r="F56" s="48"/>
      <c r="G56" s="46"/>
      <c r="H56" s="4"/>
    </row>
    <row r="57" spans="1:15" ht="36" customHeight="1">
      <c r="A57" s="28" t="s">
        <v>99</v>
      </c>
      <c r="B57" s="29" t="s">
        <v>101</v>
      </c>
      <c r="C57" s="50">
        <v>2000</v>
      </c>
      <c r="D57" s="50">
        <v>4000</v>
      </c>
      <c r="E57" s="50">
        <v>4000</v>
      </c>
      <c r="F57" s="48"/>
      <c r="G57" s="46"/>
      <c r="H57" s="4"/>
    </row>
    <row r="58" spans="1:15" ht="41.25" customHeight="1">
      <c r="A58" s="28" t="s">
        <v>100</v>
      </c>
      <c r="B58" s="29" t="s">
        <v>102</v>
      </c>
      <c r="C58" s="50">
        <v>-2000</v>
      </c>
      <c r="D58" s="50">
        <v>-4000</v>
      </c>
      <c r="E58" s="50">
        <v>-4000</v>
      </c>
      <c r="F58" s="48"/>
      <c r="G58" s="46"/>
      <c r="H58" s="4"/>
    </row>
    <row r="59" spans="1:15" ht="28.5" customHeight="1">
      <c r="A59" s="21" t="s">
        <v>27</v>
      </c>
      <c r="B59" s="22" t="s">
        <v>28</v>
      </c>
      <c r="C59" s="31">
        <f>C60+C61</f>
        <v>-1127.0999999999985</v>
      </c>
      <c r="D59" s="31">
        <f>D60+D61</f>
        <v>1553.2000000000116</v>
      </c>
      <c r="E59" s="31">
        <f>E60+E61</f>
        <v>-554.70000000001164</v>
      </c>
      <c r="F59" s="23"/>
      <c r="G59" s="23"/>
    </row>
    <row r="60" spans="1:15" ht="30.75" customHeight="1">
      <c r="A60" s="21" t="s">
        <v>29</v>
      </c>
      <c r="B60" s="22" t="s">
        <v>30</v>
      </c>
      <c r="C60" s="31">
        <v>-30091.8</v>
      </c>
      <c r="D60" s="31">
        <v>-107186.9</v>
      </c>
      <c r="E60" s="31">
        <v>-106421.6</v>
      </c>
      <c r="F60" s="23"/>
      <c r="G60" s="23"/>
    </row>
    <row r="61" spans="1:15" ht="34.5" customHeight="1">
      <c r="A61" s="21" t="s">
        <v>31</v>
      </c>
      <c r="B61" s="22" t="s">
        <v>32</v>
      </c>
      <c r="C61" s="31">
        <v>28964.7</v>
      </c>
      <c r="D61" s="31">
        <v>108740.1</v>
      </c>
      <c r="E61" s="31">
        <v>105866.9</v>
      </c>
      <c r="F61" s="23"/>
      <c r="G61" s="23"/>
    </row>
    <row r="65" spans="1:7">
      <c r="A65" s="61" t="s">
        <v>107</v>
      </c>
      <c r="B65" s="61"/>
      <c r="C65" s="61"/>
      <c r="D65" s="61"/>
      <c r="E65" s="61"/>
      <c r="F65" s="61"/>
      <c r="G65" s="61"/>
    </row>
  </sheetData>
  <mergeCells count="3">
    <mergeCell ref="A65:G65"/>
    <mergeCell ref="A2:G2"/>
    <mergeCell ref="A16:A17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9"/>
  <sheetViews>
    <sheetView workbookViewId="0">
      <selection activeCell="A21" sqref="A21"/>
    </sheetView>
  </sheetViews>
  <sheetFormatPr defaultRowHeight="15"/>
  <cols>
    <col min="1" max="1" width="25.140625" style="1" customWidth="1"/>
    <col min="2" max="2" width="17.140625" style="1" customWidth="1"/>
    <col min="3" max="3" width="14.140625" style="1" customWidth="1"/>
    <col min="4" max="4" width="16.85546875" style="1" customWidth="1"/>
    <col min="5" max="5" width="13" style="1" customWidth="1"/>
    <col min="6" max="6" width="14.28515625" style="1" customWidth="1"/>
    <col min="7" max="7" width="13.7109375" style="1" customWidth="1"/>
    <col min="8" max="16384" width="9.140625" style="1"/>
  </cols>
  <sheetData>
    <row r="2" spans="1:7" ht="96" customHeight="1">
      <c r="A2" s="62" t="s">
        <v>130</v>
      </c>
      <c r="B2" s="63"/>
      <c r="C2" s="63"/>
      <c r="D2" s="63"/>
      <c r="E2" s="63"/>
      <c r="F2" s="63"/>
      <c r="G2" s="63"/>
    </row>
    <row r="3" spans="1:7">
      <c r="G3" s="2"/>
    </row>
    <row r="4" spans="1:7" ht="94.5" customHeight="1">
      <c r="A4" s="5" t="s">
        <v>33</v>
      </c>
      <c r="B4" s="5" t="s">
        <v>34</v>
      </c>
      <c r="C4" s="5" t="s">
        <v>131</v>
      </c>
      <c r="D4" s="5" t="s">
        <v>132</v>
      </c>
      <c r="E4" s="5" t="s">
        <v>133</v>
      </c>
      <c r="F4" s="5" t="s">
        <v>77</v>
      </c>
      <c r="G4" s="5" t="s">
        <v>74</v>
      </c>
    </row>
    <row r="5" spans="1:7" ht="29.25" customHeight="1">
      <c r="A5" s="6" t="s">
        <v>35</v>
      </c>
      <c r="B5" s="60">
        <v>83.5</v>
      </c>
      <c r="C5" s="54">
        <v>16086.8</v>
      </c>
      <c r="D5" s="54">
        <v>19484</v>
      </c>
      <c r="E5" s="54">
        <v>18544.2</v>
      </c>
      <c r="F5" s="54">
        <f>E5/D5*100</f>
        <v>95.176555122151512</v>
      </c>
      <c r="G5" s="54">
        <f>E5/C5*100</f>
        <v>115.27587835989756</v>
      </c>
    </row>
    <row r="9" spans="1:7">
      <c r="A9" s="63" t="s">
        <v>41</v>
      </c>
      <c r="B9" s="63"/>
      <c r="C9" s="63"/>
      <c r="D9" s="63"/>
      <c r="E9" s="63"/>
      <c r="F9" s="63"/>
      <c r="G9" s="63"/>
    </row>
  </sheetData>
  <mergeCells count="2">
    <mergeCell ref="A2:G2"/>
    <mergeCell ref="A9:G9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F16"/>
  <sheetViews>
    <sheetView tabSelected="1" topLeftCell="A2" workbookViewId="0">
      <selection activeCell="F11" sqref="F11"/>
    </sheetView>
  </sheetViews>
  <sheetFormatPr defaultRowHeight="15"/>
  <cols>
    <col min="1" max="1" width="39.8554687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2.85546875" style="1" customWidth="1"/>
    <col min="6" max="6" width="13.5703125" style="1" customWidth="1"/>
    <col min="7" max="16384" width="9.140625" style="1"/>
  </cols>
  <sheetData>
    <row r="2" spans="1:6" ht="96" customHeight="1">
      <c r="A2" s="62" t="s">
        <v>124</v>
      </c>
      <c r="B2" s="63"/>
      <c r="C2" s="63"/>
      <c r="D2" s="63"/>
      <c r="E2" s="63"/>
      <c r="F2" s="63"/>
    </row>
    <row r="3" spans="1:6">
      <c r="F3" s="2"/>
    </row>
    <row r="4" spans="1:6" ht="75.75" customHeight="1">
      <c r="A4" s="7" t="s">
        <v>69</v>
      </c>
      <c r="B4" s="43" t="s">
        <v>125</v>
      </c>
      <c r="C4" s="5" t="s">
        <v>126</v>
      </c>
      <c r="D4" s="5" t="s">
        <v>127</v>
      </c>
      <c r="E4" s="5" t="s">
        <v>77</v>
      </c>
      <c r="F4" s="5" t="s">
        <v>74</v>
      </c>
    </row>
    <row r="5" spans="1:6" ht="65.25" customHeight="1">
      <c r="A5" s="13" t="s">
        <v>78</v>
      </c>
      <c r="B5" s="10">
        <v>1411.5</v>
      </c>
      <c r="C5" s="10">
        <v>1629.6</v>
      </c>
      <c r="D5" s="10">
        <v>1519</v>
      </c>
      <c r="E5" s="10">
        <f t="shared" ref="E5:E12" si="0">D5/C5*100</f>
        <v>93.213058419243993</v>
      </c>
      <c r="F5" s="10">
        <f t="shared" ref="F5:F11" si="1">D5/B5*100</f>
        <v>107.61601133545872</v>
      </c>
    </row>
    <row r="6" spans="1:6" ht="52.5" customHeight="1">
      <c r="A6" s="12" t="s">
        <v>92</v>
      </c>
      <c r="B6" s="10">
        <v>1781.1</v>
      </c>
      <c r="C6" s="10">
        <v>2130.3000000000002</v>
      </c>
      <c r="D6" s="10">
        <v>1997.1</v>
      </c>
      <c r="E6" s="10">
        <f t="shared" si="0"/>
        <v>93.747359526827196</v>
      </c>
      <c r="F6" s="10">
        <f t="shared" si="1"/>
        <v>112.12733703890854</v>
      </c>
    </row>
    <row r="7" spans="1:6" ht="65.25" customHeight="1">
      <c r="A7" s="14" t="s">
        <v>93</v>
      </c>
      <c r="B7" s="10">
        <v>10.6</v>
      </c>
      <c r="C7" s="10">
        <v>33</v>
      </c>
      <c r="D7" s="10">
        <v>33</v>
      </c>
      <c r="E7" s="10">
        <f t="shared" si="0"/>
        <v>100</v>
      </c>
      <c r="F7" s="10" t="s">
        <v>113</v>
      </c>
    </row>
    <row r="8" spans="1:6" ht="80.25" customHeight="1">
      <c r="A8" s="9" t="s">
        <v>79</v>
      </c>
      <c r="B8" s="10">
        <v>925.5</v>
      </c>
      <c r="C8" s="10">
        <v>768.4</v>
      </c>
      <c r="D8" s="10">
        <v>627.4</v>
      </c>
      <c r="E8" s="10">
        <f t="shared" si="0"/>
        <v>81.650182196772519</v>
      </c>
      <c r="F8" s="10">
        <f t="shared" si="1"/>
        <v>67.790383576445151</v>
      </c>
    </row>
    <row r="9" spans="1:6" ht="80.25" customHeight="1">
      <c r="A9" s="15" t="s">
        <v>80</v>
      </c>
      <c r="B9" s="10">
        <v>0</v>
      </c>
      <c r="C9" s="10">
        <v>5546.9</v>
      </c>
      <c r="D9" s="10">
        <v>5546.9</v>
      </c>
      <c r="E9" s="10">
        <f t="shared" si="0"/>
        <v>100</v>
      </c>
      <c r="F9" s="10">
        <v>0</v>
      </c>
    </row>
    <row r="10" spans="1:6" ht="55.5" customHeight="1">
      <c r="A10" s="16" t="s">
        <v>81</v>
      </c>
      <c r="B10" s="10">
        <v>0</v>
      </c>
      <c r="C10" s="10">
        <v>2894.1</v>
      </c>
      <c r="D10" s="10">
        <v>2894.1</v>
      </c>
      <c r="E10" s="10">
        <f t="shared" si="0"/>
        <v>100</v>
      </c>
      <c r="F10" s="10">
        <v>0</v>
      </c>
    </row>
    <row r="11" spans="1:6" ht="67.5" customHeight="1">
      <c r="A11" s="16" t="s">
        <v>128</v>
      </c>
      <c r="B11" s="10"/>
      <c r="C11" s="10">
        <v>20527.8</v>
      </c>
      <c r="D11" s="10">
        <v>20527.8</v>
      </c>
      <c r="E11" s="10">
        <f t="shared" si="0"/>
        <v>100</v>
      </c>
      <c r="F11" s="10"/>
    </row>
    <row r="12" spans="1:6" ht="20.25" customHeight="1">
      <c r="A12" s="8" t="s">
        <v>70</v>
      </c>
      <c r="B12" s="47">
        <f>SUM(B5:B10)</f>
        <v>4128.7</v>
      </c>
      <c r="C12" s="11">
        <f>SUM(C5:C11)</f>
        <v>33530.1</v>
      </c>
      <c r="D12" s="11">
        <f>SUM(D5:D11)</f>
        <v>33145.300000000003</v>
      </c>
      <c r="E12" s="47">
        <f t="shared" si="0"/>
        <v>98.852374433717785</v>
      </c>
      <c r="F12" s="47" t="s">
        <v>129</v>
      </c>
    </row>
    <row r="16" spans="1:6">
      <c r="A16" s="63" t="s">
        <v>41</v>
      </c>
      <c r="B16" s="63"/>
      <c r="C16" s="63"/>
      <c r="D16" s="63"/>
      <c r="E16" s="63"/>
      <c r="F16" s="63"/>
    </row>
  </sheetData>
  <sortState ref="A5:F9">
    <sortCondition sortBy="cellColor" ref="F6" dxfId="0"/>
  </sortState>
  <mergeCells count="2">
    <mergeCell ref="A2:F2"/>
    <mergeCell ref="A16:F16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cherebaeva</cp:lastModifiedBy>
  <cp:lastPrinted>2020-01-23T07:20:48Z</cp:lastPrinted>
  <dcterms:created xsi:type="dcterms:W3CDTF">2017-04-17T10:25:39Z</dcterms:created>
  <dcterms:modified xsi:type="dcterms:W3CDTF">2020-01-28T04:53:48Z</dcterms:modified>
</cp:coreProperties>
</file>