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75" yWindow="-15" windowWidth="15255" windowHeight="128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 iterate="1"/>
</workbook>
</file>

<file path=xl/calcChain.xml><?xml version="1.0" encoding="utf-8"?>
<calcChain xmlns="http://schemas.openxmlformats.org/spreadsheetml/2006/main">
  <c r="F8" i="3"/>
  <c r="F9"/>
  <c r="F6"/>
  <c r="E7"/>
  <c r="E8"/>
  <c r="E9"/>
  <c r="G31" i="1"/>
  <c r="G33"/>
  <c r="G34"/>
  <c r="G35"/>
  <c r="G38"/>
  <c r="G39"/>
  <c r="G40"/>
  <c r="G42"/>
  <c r="G43"/>
  <c r="G44"/>
  <c r="G45"/>
  <c r="G46"/>
  <c r="F31"/>
  <c r="F32"/>
  <c r="F33"/>
  <c r="F34"/>
  <c r="F35"/>
  <c r="F36"/>
  <c r="F37"/>
  <c r="F39"/>
  <c r="F40"/>
  <c r="F41"/>
  <c r="F42"/>
  <c r="F43"/>
  <c r="F44"/>
  <c r="F45"/>
  <c r="F46"/>
  <c r="F47"/>
  <c r="F48"/>
  <c r="G8"/>
  <c r="G9"/>
  <c r="G10"/>
  <c r="G11"/>
  <c r="G12"/>
  <c r="G13"/>
  <c r="G14"/>
  <c r="G15"/>
  <c r="G16"/>
  <c r="G17"/>
  <c r="G18"/>
  <c r="G19"/>
  <c r="G20"/>
  <c r="G21"/>
  <c r="G23"/>
  <c r="G24"/>
  <c r="G25"/>
  <c r="G26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E28"/>
  <c r="C47"/>
  <c r="C28" s="1"/>
  <c r="E47"/>
  <c r="D47"/>
  <c r="E39"/>
  <c r="D39"/>
  <c r="D28" s="1"/>
  <c r="E25"/>
  <c r="D25"/>
  <c r="C25"/>
  <c r="D8"/>
  <c r="C23"/>
  <c r="C19"/>
  <c r="E23"/>
  <c r="D23"/>
  <c r="E19"/>
  <c r="E18" s="1"/>
  <c r="D19"/>
  <c r="E13"/>
  <c r="D13"/>
  <c r="C11"/>
  <c r="E11"/>
  <c r="D11"/>
  <c r="E8"/>
  <c r="C18" l="1"/>
  <c r="D18"/>
  <c r="D30" l="1"/>
  <c r="B10" i="3"/>
  <c r="C52" i="1"/>
  <c r="C50" s="1"/>
  <c r="C45"/>
  <c r="C43"/>
  <c r="C39"/>
  <c r="C36"/>
  <c r="C34"/>
  <c r="C30"/>
  <c r="C7"/>
  <c r="C5" s="1"/>
  <c r="D7"/>
  <c r="E7"/>
  <c r="E5" i="3"/>
  <c r="C10"/>
  <c r="D10"/>
  <c r="E45" i="1"/>
  <c r="D45"/>
  <c r="G7" l="1"/>
  <c r="C49"/>
  <c r="E10" i="3"/>
  <c r="F10"/>
  <c r="D5" i="1"/>
  <c r="F7"/>
  <c r="E5"/>
  <c r="E52"/>
  <c r="D52"/>
  <c r="F5" l="1"/>
  <c r="G5"/>
  <c r="E43"/>
  <c r="D43"/>
  <c r="E36"/>
  <c r="D36"/>
  <c r="E34"/>
  <c r="D34"/>
  <c r="E30"/>
  <c r="G30" l="1"/>
  <c r="F30"/>
  <c r="E6" i="3"/>
  <c r="G28" i="1" l="1"/>
  <c r="F28"/>
  <c r="D50"/>
  <c r="E50"/>
  <c r="D49"/>
  <c r="E49"/>
  <c r="G5" i="2"/>
  <c r="F5"/>
  <c r="G6"/>
  <c r="F6"/>
</calcChain>
</file>

<file path=xl/sharedStrings.xml><?xml version="1.0" encoding="utf-8"?>
<sst xmlns="http://schemas.openxmlformats.org/spreadsheetml/2006/main" count="126" uniqueCount="112">
  <si>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</si>
  <si>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</si>
  <si>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</si>
  <si>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</si>
  <si>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</si>
  <si>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</si>
  <si>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</si>
  <si>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</si>
  <si>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</si>
  <si>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</si>
  <si>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</si>
  <si>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</si>
  <si>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</si>
  <si>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</si>
  <si>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</si>
  <si>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</si>
  <si>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</si>
  <si>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</si>
  <si>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</si>
  <si>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</si>
  <si>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</si>
  <si>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</si>
  <si>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</si>
  <si>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</si>
  <si>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</si>
  <si>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</si>
  <si>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</si>
  <si>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</si>
  <si>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</si>
  <si>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</si>
  <si>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</si>
  <si>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</si>
  <si>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</si>
  <si>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</si>
  <si>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</si>
  <si>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</si>
  <si>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</si>
  <si>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</si>
  <si>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</si>
  <si>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</si>
  <si>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</si>
  <si>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</si>
  <si>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</si>
  <si>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</si>
  <si>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</si>
  <si>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</si>
  <si>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</si>
  <si>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</si>
  <si>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</si>
  <si>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</si>
  <si>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</si>
  <si>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</si>
  <si>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</si>
  <si>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</si>
  <si>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</si>
  <si>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</si>
  <si>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</si>
  <si>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</si>
  <si>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</si>
  <si>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</si>
  <si>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</si>
  <si>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</si>
  <si>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</si>
  <si>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</si>
  <si>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</si>
  <si>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</si>
  <si>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</si>
  <si>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</si>
  <si>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</si>
  <si>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</si>
  <si>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</si>
  <si>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</si>
  <si>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</si>
  <si>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</si>
  <si>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</si>
  <si>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</si>
  <si>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</si>
  <si>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</si>
  <si>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</si>
  <si>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</si>
  <si>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</si>
  <si>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</si>
  <si>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</si>
  <si>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</si>
  <si>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</si>
  <si>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</si>
  <si>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</si>
  <si>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Прочие безвозмездные поступления</t>
  </si>
  <si>
    <t>20400000000000150</t>
  </si>
  <si>
    <t>-</t>
  </si>
  <si>
    <t>Исполнено на 1 апреля 2025 г.</t>
  </si>
  <si>
    <t>Исполнено на 1 апреля 2025 г. (тыс.руб)</t>
  </si>
  <si>
    <t>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</si>
  <si>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апреля 2026 года      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</si>
  <si>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</si>
  <si>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</si>
  <si>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</si>
  <si>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</si>
  <si>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>Врио начальника финансового управления                                                                               Г.В. Куликова</t>
  </si>
  <si>
    <t>Врио начальника финансового управления                                                                 Г.В. Куликова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</si>
  <si>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апреля 2026 г.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</si>
  <si>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</si>
  <si>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</si>
  <si>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</si>
  <si>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</si>
  <si>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Коммунальное хозяйство</t>
  </si>
  <si>
    <t>00 0502 0000000000 000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</si>
  <si>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</si>
  <si>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</si>
  <si>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св. 2,8 раза</t>
  </si>
  <si>
    <t>св. 2,5 раза</t>
  </si>
  <si>
    <t>Дотации бюджетам субъектов Российской Федерации и муниципальных образований, в том числе: 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</si>
</sst>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6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0" fontId="17" fillId="0" borderId="1" xfId="0" applyFont="1" applyFill="1" applyBorder="1" applyAlignment="1">
      <alignment horizontal="center" vertical="center" wrapText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0" fontId="17" fillId="0" borderId="0" xfId="0" applyFont="1"/>
    <xf numFmtId="0" fontId="1" fillId="0" borderId="0" xfId="0" applyFont="1"/>
    <xf numFmtId="164" fontId="1" fillId="0" borderId="0" xfId="0" applyNumberFormat="1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6" fontId="18" fillId="4" borderId="3" xfId="2" applyNumberFormat="1" applyFont="1" applyFill="1" applyBorder="1" applyAlignment="1" applyProtection="1">
      <alignment vertical="top" wrapText="1"/>
      <protection hidden="1"/>
    </xf>
    <xf numFmtId="164" fontId="17" fillId="4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4" xfId="0" applyNumberFormat="1" applyFont="1" applyFill="1" applyBorder="1" applyAlignment="1">
      <alignment horizontal="right" vertical="center" wrapText="1"/>
    </xf>
    <xf numFmtId="1" fontId="17" fillId="0" borderId="1" xfId="0" applyNumberFormat="1" applyFont="1" applyFill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" fontId="22" fillId="0" borderId="1" xfId="0" applyNumberFormat="1" applyFont="1" applyFill="1" applyBorder="1" applyAlignment="1">
      <alignment horizontal="right" vertical="center" wrapText="1"/>
    </xf>
    <xf numFmtId="164" fontId="17" fillId="4" borderId="1" xfId="0" applyNumberFormat="1" applyFont="1" applyFill="1" applyBorder="1" applyAlignment="1">
      <alignment horizontal="right" vertical="center" wrapText="1"/>
    </xf>
    <xf numFmtId="164" fontId="17" fillId="4" borderId="4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17" fillId="5" borderId="1" xfId="0" applyFont="1" applyFill="1" applyBorder="1" applyAlignment="1">
      <alignment vertical="top" wrapText="1"/>
    </xf>
    <xf numFmtId="0" fontId="1" fillId="0" borderId="0" xfId="0" applyFont="1"/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22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left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4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5" borderId="1" xfId="0" applyFont="1" applyFill="1" applyBorder="1" applyAlignment="1">
      <alignment horizontal="left" vertical="top" wrapText="1"/>
    </xf>
    <xf numFmtId="1" fontId="17" fillId="5" borderId="1" xfId="0" applyNumberFormat="1" applyFont="1" applyFill="1" applyBorder="1" applyAlignment="1">
      <alignment horizontal="right" vertical="center" wrapText="1"/>
    </xf>
    <xf numFmtId="164" fontId="17" fillId="5" borderId="1" xfId="0" applyNumberFormat="1" applyFont="1" applyFill="1" applyBorder="1" applyAlignment="1">
      <alignment horizontal="right" vertical="center" wrapText="1"/>
    </xf>
    <xf numFmtId="164" fontId="17" fillId="5" borderId="4" xfId="0" applyNumberFormat="1" applyFont="1" applyFill="1" applyBorder="1" applyAlignment="1">
      <alignment horizontal="right" vertical="center" wrapText="1"/>
    </xf>
    <xf numFmtId="0" fontId="22" fillId="5" borderId="1" xfId="0" applyFont="1" applyFill="1" applyBorder="1" applyAlignment="1">
      <alignment horizontal="left" vertical="top" wrapText="1"/>
    </xf>
    <xf numFmtId="49" fontId="22" fillId="5" borderId="1" xfId="0" applyNumberFormat="1" applyFont="1" applyFill="1" applyBorder="1" applyAlignment="1">
      <alignment horizontal="right" vertical="center" wrapText="1"/>
    </xf>
    <xf numFmtId="1" fontId="22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right" vertical="center" wrapText="1"/>
    </xf>
  </cellXfs>
  <cellStyles count="156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4"/>
    <cellStyle name="Обычный 2 3" xfId="3"/>
    <cellStyle name="Обычный 2 3 2" xfId="155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workbookViewId="0">
      <selection activeCell="E52" sqref="E52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75" t="s">
        <v>93</v>
      </c>
      <c r="B2" s="76"/>
      <c r="C2" s="76"/>
      <c r="D2" s="76"/>
      <c r="E2" s="76"/>
      <c r="F2" s="76"/>
      <c r="G2" s="76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90</v>
      </c>
      <c r="D4" s="8" t="s">
        <v>94</v>
      </c>
      <c r="E4" s="8" t="s">
        <v>95</v>
      </c>
      <c r="F4" s="9" t="s">
        <v>96</v>
      </c>
      <c r="G4" s="8" t="s">
        <v>97</v>
      </c>
    </row>
    <row r="5" spans="1:8" ht="15.75" customHeight="1">
      <c r="A5" s="47" t="s">
        <v>2</v>
      </c>
      <c r="B5" s="48"/>
      <c r="C5" s="49">
        <f>C7+C18</f>
        <v>2208.7999999999997</v>
      </c>
      <c r="D5" s="49">
        <f>D7+D18</f>
        <v>25054.2</v>
      </c>
      <c r="E5" s="49">
        <f>E7+E18</f>
        <v>2742.7</v>
      </c>
      <c r="F5" s="50">
        <f>E5/D5*100</f>
        <v>10.947066759265912</v>
      </c>
      <c r="G5" s="49">
        <f>E5/C5*100</f>
        <v>124.17149583484246</v>
      </c>
    </row>
    <row r="6" spans="1:8" ht="15" customHeight="1">
      <c r="A6" s="17" t="s">
        <v>3</v>
      </c>
      <c r="B6" s="18"/>
      <c r="C6" s="38"/>
      <c r="D6" s="38"/>
      <c r="E6" s="38"/>
      <c r="F6" s="43"/>
      <c r="G6" s="39"/>
    </row>
    <row r="7" spans="1:8">
      <c r="A7" s="77" t="s">
        <v>41</v>
      </c>
      <c r="B7" s="78">
        <v>1E+16</v>
      </c>
      <c r="C7" s="79">
        <f>C8+C10+C11+C13+C17</f>
        <v>1939.1</v>
      </c>
      <c r="D7" s="79">
        <f>D8+D10+D11+D13+D17</f>
        <v>14444.900000000001</v>
      </c>
      <c r="E7" s="79">
        <f>E8+E10+E11+E13+E17</f>
        <v>2361.4</v>
      </c>
      <c r="F7" s="80">
        <f t="shared" ref="F7:F26" si="0">E7/D7*100</f>
        <v>16.347638266793123</v>
      </c>
      <c r="G7" s="79">
        <f t="shared" ref="G7:G26" si="1">E7/C7*100</f>
        <v>121.7781445000258</v>
      </c>
    </row>
    <row r="8" spans="1:8">
      <c r="A8" s="65" t="s">
        <v>42</v>
      </c>
      <c r="B8" s="51">
        <v>1.01E+16</v>
      </c>
      <c r="C8" s="38">
        <v>254.7</v>
      </c>
      <c r="D8" s="61">
        <f>D9</f>
        <v>6740.6</v>
      </c>
      <c r="E8" s="61">
        <f>E9</f>
        <v>163.4</v>
      </c>
      <c r="F8" s="70">
        <f t="shared" si="0"/>
        <v>2.4241165474883539</v>
      </c>
      <c r="G8" s="61">
        <f t="shared" si="1"/>
        <v>64.153906556733418</v>
      </c>
    </row>
    <row r="9" spans="1:8">
      <c r="A9" s="57" t="s">
        <v>43</v>
      </c>
      <c r="B9" s="52" t="s">
        <v>44</v>
      </c>
      <c r="C9" s="38">
        <v>254.7</v>
      </c>
      <c r="D9" s="61">
        <v>6740.6</v>
      </c>
      <c r="E9" s="61">
        <v>163.4</v>
      </c>
      <c r="F9" s="70">
        <f t="shared" si="0"/>
        <v>2.4241165474883539</v>
      </c>
      <c r="G9" s="61">
        <f t="shared" si="1"/>
        <v>64.153906556733418</v>
      </c>
    </row>
    <row r="10" spans="1:8" ht="41.25" customHeight="1">
      <c r="A10" s="81" t="s">
        <v>77</v>
      </c>
      <c r="B10" s="82" t="s">
        <v>78</v>
      </c>
      <c r="C10" s="79">
        <v>543.1</v>
      </c>
      <c r="D10" s="79">
        <v>2331.3000000000002</v>
      </c>
      <c r="E10" s="79">
        <v>545.79999999999995</v>
      </c>
      <c r="F10" s="80">
        <f t="shared" si="0"/>
        <v>23.411830309269501</v>
      </c>
      <c r="G10" s="79">
        <f t="shared" si="1"/>
        <v>100.49714601362547</v>
      </c>
    </row>
    <row r="11" spans="1:8" ht="15.75" customHeight="1">
      <c r="A11" s="81" t="s">
        <v>45</v>
      </c>
      <c r="B11" s="83">
        <v>1.05E+16</v>
      </c>
      <c r="C11" s="79">
        <f>C12</f>
        <v>717.6</v>
      </c>
      <c r="D11" s="79">
        <f>D12</f>
        <v>840</v>
      </c>
      <c r="E11" s="79">
        <f>E12</f>
        <v>1278.9000000000001</v>
      </c>
      <c r="F11" s="80">
        <f t="shared" si="0"/>
        <v>152.25000000000003</v>
      </c>
      <c r="G11" s="79">
        <f t="shared" si="1"/>
        <v>178.2190635451505</v>
      </c>
      <c r="H11" s="29"/>
    </row>
    <row r="12" spans="1:8" ht="15.75" customHeight="1">
      <c r="A12" s="57" t="s">
        <v>46</v>
      </c>
      <c r="B12" s="52" t="s">
        <v>47</v>
      </c>
      <c r="C12" s="38">
        <v>717.6</v>
      </c>
      <c r="D12" s="61">
        <v>840</v>
      </c>
      <c r="E12" s="61">
        <v>1278.9000000000001</v>
      </c>
      <c r="F12" s="70">
        <f t="shared" si="0"/>
        <v>152.25000000000003</v>
      </c>
      <c r="G12" s="61">
        <f t="shared" si="1"/>
        <v>178.2190635451505</v>
      </c>
      <c r="H12" s="29"/>
    </row>
    <row r="13" spans="1:8">
      <c r="A13" s="81" t="s">
        <v>48</v>
      </c>
      <c r="B13" s="83">
        <v>1.06E+16</v>
      </c>
      <c r="C13" s="79">
        <v>329.6</v>
      </c>
      <c r="D13" s="79">
        <f>D14+D15</f>
        <v>4503</v>
      </c>
      <c r="E13" s="79">
        <f>E14+E15</f>
        <v>361.9</v>
      </c>
      <c r="F13" s="80">
        <f t="shared" si="0"/>
        <v>8.036864312680434</v>
      </c>
      <c r="G13" s="79">
        <f t="shared" si="1"/>
        <v>109.79975728155338</v>
      </c>
      <c r="H13" s="29"/>
    </row>
    <row r="14" spans="1:8">
      <c r="A14" s="57" t="s">
        <v>49</v>
      </c>
      <c r="B14" s="52" t="s">
        <v>50</v>
      </c>
      <c r="C14" s="38">
        <v>144.80000000000001</v>
      </c>
      <c r="D14" s="61">
        <v>2102</v>
      </c>
      <c r="E14" s="61">
        <v>190.4</v>
      </c>
      <c r="F14" s="70">
        <f t="shared" si="0"/>
        <v>9.0580399619410077</v>
      </c>
      <c r="G14" s="61">
        <f t="shared" si="1"/>
        <v>131.49171270718233</v>
      </c>
      <c r="H14" s="42"/>
    </row>
    <row r="15" spans="1:8">
      <c r="A15" s="57" t="s">
        <v>51</v>
      </c>
      <c r="B15" s="52" t="s">
        <v>52</v>
      </c>
      <c r="C15" s="38">
        <v>184.8</v>
      </c>
      <c r="D15" s="61">
        <v>2401</v>
      </c>
      <c r="E15" s="61">
        <v>171.5</v>
      </c>
      <c r="F15" s="70">
        <f t="shared" si="0"/>
        <v>7.1428571428571423</v>
      </c>
      <c r="G15" s="61">
        <f t="shared" si="1"/>
        <v>92.803030303030297</v>
      </c>
      <c r="H15" s="42"/>
    </row>
    <row r="16" spans="1:8" ht="17.25" hidden="1" customHeight="1">
      <c r="A16" s="57" t="s">
        <v>53</v>
      </c>
      <c r="B16" s="53">
        <v>1.08E+16</v>
      </c>
      <c r="C16" s="38">
        <v>0</v>
      </c>
      <c r="D16" s="61">
        <v>0</v>
      </c>
      <c r="E16" s="61">
        <v>0</v>
      </c>
      <c r="F16" s="70" t="e">
        <f t="shared" si="0"/>
        <v>#DIV/0!</v>
      </c>
      <c r="G16" s="61" t="e">
        <f t="shared" si="1"/>
        <v>#DIV/0!</v>
      </c>
      <c r="H16" s="42"/>
    </row>
    <row r="17" spans="1:8" ht="41.25" customHeight="1">
      <c r="A17" s="81" t="s">
        <v>62</v>
      </c>
      <c r="B17" s="83">
        <v>1.11E+16</v>
      </c>
      <c r="C17" s="79">
        <v>94.1</v>
      </c>
      <c r="D17" s="79">
        <v>30</v>
      </c>
      <c r="E17" s="79">
        <v>11.4</v>
      </c>
      <c r="F17" s="80">
        <f t="shared" si="0"/>
        <v>38</v>
      </c>
      <c r="G17" s="79">
        <f t="shared" si="1"/>
        <v>12.114771519659937</v>
      </c>
      <c r="H17" s="42"/>
    </row>
    <row r="18" spans="1:8" ht="39.75" customHeight="1">
      <c r="A18" s="81" t="s">
        <v>54</v>
      </c>
      <c r="B18" s="82" t="s">
        <v>63</v>
      </c>
      <c r="C18" s="79">
        <f>C19+C22+C23+C26</f>
        <v>269.7</v>
      </c>
      <c r="D18" s="79">
        <f>D19+D22+D23+D26+D27</f>
        <v>10609.3</v>
      </c>
      <c r="E18" s="79">
        <f>E19+E22+E23+E26+E27</f>
        <v>381.29999999999995</v>
      </c>
      <c r="F18" s="80">
        <f t="shared" si="0"/>
        <v>3.5940165703675073</v>
      </c>
      <c r="G18" s="79">
        <f t="shared" si="1"/>
        <v>141.37931034482759</v>
      </c>
      <c r="H18" s="42"/>
    </row>
    <row r="19" spans="1:8" ht="54.75" customHeight="1">
      <c r="A19" s="81" t="s">
        <v>111</v>
      </c>
      <c r="B19" s="82" t="s">
        <v>64</v>
      </c>
      <c r="C19" s="79">
        <f>C20</f>
        <v>41.4</v>
      </c>
      <c r="D19" s="79">
        <f>D20</f>
        <v>169</v>
      </c>
      <c r="E19" s="79">
        <f>E20</f>
        <v>42.2</v>
      </c>
      <c r="F19" s="80">
        <f t="shared" si="0"/>
        <v>24.970414201183434</v>
      </c>
      <c r="G19" s="79">
        <f t="shared" si="1"/>
        <v>101.93236714975846</v>
      </c>
      <c r="H19" s="42"/>
    </row>
    <row r="20" spans="1:8" ht="51">
      <c r="A20" s="56" t="s">
        <v>55</v>
      </c>
      <c r="B20" s="19" t="s">
        <v>79</v>
      </c>
      <c r="C20" s="38">
        <v>41.4</v>
      </c>
      <c r="D20" s="61">
        <v>169</v>
      </c>
      <c r="E20" s="61">
        <v>42.2</v>
      </c>
      <c r="F20" s="70">
        <f t="shared" si="0"/>
        <v>24.970414201183434</v>
      </c>
      <c r="G20" s="61">
        <f t="shared" si="1"/>
        <v>101.93236714975846</v>
      </c>
      <c r="H20" s="42"/>
    </row>
    <row r="21" spans="1:8" ht="66" hidden="1" customHeight="1">
      <c r="A21" s="56" t="s">
        <v>68</v>
      </c>
      <c r="B21" s="19" t="s">
        <v>76</v>
      </c>
      <c r="C21" s="38"/>
      <c r="D21" s="61"/>
      <c r="E21" s="61"/>
      <c r="F21" s="70" t="e">
        <f t="shared" si="0"/>
        <v>#DIV/0!</v>
      </c>
      <c r="G21" s="61" t="e">
        <f t="shared" si="1"/>
        <v>#DIV/0!</v>
      </c>
      <c r="H21" s="42"/>
    </row>
    <row r="22" spans="1:8" s="26" customFormat="1" ht="42" customHeight="1">
      <c r="A22" s="81" t="s">
        <v>69</v>
      </c>
      <c r="B22" s="82" t="s">
        <v>80</v>
      </c>
      <c r="C22" s="84">
        <v>0</v>
      </c>
      <c r="D22" s="79">
        <v>7116</v>
      </c>
      <c r="E22" s="84">
        <v>0</v>
      </c>
      <c r="F22" s="80">
        <f t="shared" si="0"/>
        <v>0</v>
      </c>
      <c r="G22" s="79">
        <v>0</v>
      </c>
      <c r="H22" s="42"/>
    </row>
    <row r="23" spans="1:8" ht="52.5" customHeight="1">
      <c r="A23" s="81" t="s">
        <v>56</v>
      </c>
      <c r="B23" s="82" t="s">
        <v>65</v>
      </c>
      <c r="C23" s="79">
        <f>C24</f>
        <v>81.599999999999994</v>
      </c>
      <c r="D23" s="79">
        <f>D24</f>
        <v>567.70000000000005</v>
      </c>
      <c r="E23" s="79">
        <f>E24</f>
        <v>107.5</v>
      </c>
      <c r="F23" s="80">
        <f t="shared" si="0"/>
        <v>18.93605777699489</v>
      </c>
      <c r="G23" s="79">
        <f t="shared" si="1"/>
        <v>131.74019607843138</v>
      </c>
      <c r="H23" s="42"/>
    </row>
    <row r="24" spans="1:8" ht="57" customHeight="1">
      <c r="A24" s="85" t="s">
        <v>57</v>
      </c>
      <c r="B24" s="82" t="s">
        <v>66</v>
      </c>
      <c r="C24" s="79">
        <v>81.599999999999994</v>
      </c>
      <c r="D24" s="79">
        <v>567.70000000000005</v>
      </c>
      <c r="E24" s="79">
        <v>107.5</v>
      </c>
      <c r="F24" s="80">
        <f t="shared" si="0"/>
        <v>18.93605777699489</v>
      </c>
      <c r="G24" s="79">
        <f t="shared" si="1"/>
        <v>131.74019607843138</v>
      </c>
      <c r="H24" s="42"/>
    </row>
    <row r="25" spans="1:8" s="59" customFormat="1" ht="24" customHeight="1">
      <c r="A25" s="85" t="s">
        <v>58</v>
      </c>
      <c r="B25" s="82" t="s">
        <v>67</v>
      </c>
      <c r="C25" s="79">
        <f>C26</f>
        <v>146.69999999999999</v>
      </c>
      <c r="D25" s="79">
        <f>D26</f>
        <v>2756.6</v>
      </c>
      <c r="E25" s="79">
        <f>E26</f>
        <v>231.6</v>
      </c>
      <c r="F25" s="80">
        <f t="shared" si="0"/>
        <v>8.4016542117100776</v>
      </c>
      <c r="G25" s="79">
        <f t="shared" si="1"/>
        <v>157.87321063394683</v>
      </c>
      <c r="H25" s="67"/>
    </row>
    <row r="26" spans="1:8" ht="18" customHeight="1">
      <c r="A26" s="64" t="s">
        <v>87</v>
      </c>
      <c r="B26" s="19" t="s">
        <v>67</v>
      </c>
      <c r="C26" s="38">
        <v>146.69999999999999</v>
      </c>
      <c r="D26" s="61">
        <v>2756.6</v>
      </c>
      <c r="E26" s="61">
        <v>231.6</v>
      </c>
      <c r="F26" s="70">
        <f t="shared" si="0"/>
        <v>8.4016542117100776</v>
      </c>
      <c r="G26" s="61">
        <f t="shared" si="1"/>
        <v>157.87321063394683</v>
      </c>
      <c r="H26" s="42"/>
    </row>
    <row r="27" spans="1:8" s="36" customFormat="1" ht="18" hidden="1" customHeight="1">
      <c r="A27" s="40" t="s">
        <v>87</v>
      </c>
      <c r="B27" s="41" t="s">
        <v>88</v>
      </c>
      <c r="C27" s="44" t="s">
        <v>89</v>
      </c>
      <c r="D27" s="54"/>
      <c r="E27" s="55"/>
      <c r="F27" s="55">
        <v>0</v>
      </c>
      <c r="G27" s="54">
        <v>0</v>
      </c>
      <c r="H27" s="37"/>
    </row>
    <row r="28" spans="1:8" ht="18.75" customHeight="1">
      <c r="A28" s="71" t="s">
        <v>4</v>
      </c>
      <c r="B28" s="58"/>
      <c r="C28" s="72">
        <f>C30+C34+C36+C39+C43+C45+C47</f>
        <v>3430.0999999999995</v>
      </c>
      <c r="D28" s="72">
        <f t="shared" ref="D28:E28" si="2">D30+D34+D36+D39+D43+D45+D47</f>
        <v>41618.1</v>
      </c>
      <c r="E28" s="72">
        <f t="shared" si="2"/>
        <v>4390.5</v>
      </c>
      <c r="F28" s="73">
        <f>E28/D28*100</f>
        <v>10.549496493112372</v>
      </c>
      <c r="G28" s="72">
        <f t="shared" ref="G28:G46" si="3">E28/C28*100</f>
        <v>127.99918369726832</v>
      </c>
      <c r="H28" s="29"/>
    </row>
    <row r="29" spans="1:8">
      <c r="A29" s="20" t="s">
        <v>3</v>
      </c>
      <c r="B29" s="21"/>
      <c r="C29" s="39"/>
      <c r="D29" s="63"/>
      <c r="E29" s="63"/>
      <c r="F29" s="69"/>
      <c r="G29" s="63"/>
      <c r="H29" s="29"/>
    </row>
    <row r="30" spans="1:8" ht="16.5" customHeight="1">
      <c r="A30" s="77" t="s">
        <v>5</v>
      </c>
      <c r="B30" s="86" t="s">
        <v>6</v>
      </c>
      <c r="C30" s="79">
        <f>C31+C32+C33</f>
        <v>1200.3</v>
      </c>
      <c r="D30" s="79">
        <f>D31+D32+D33</f>
        <v>21016.1</v>
      </c>
      <c r="E30" s="79">
        <f>E31+E32+E33</f>
        <v>1623.4</v>
      </c>
      <c r="F30" s="80">
        <f t="shared" ref="F30:F48" si="4">E30/D30*100</f>
        <v>7.7245540323846962</v>
      </c>
      <c r="G30" s="79">
        <f t="shared" si="3"/>
        <v>135.24952095309507</v>
      </c>
      <c r="H30" s="29"/>
    </row>
    <row r="31" spans="1:8" ht="51" customHeight="1">
      <c r="A31" s="20" t="s">
        <v>7</v>
      </c>
      <c r="B31" s="23" t="s">
        <v>8</v>
      </c>
      <c r="C31" s="38">
        <v>1191.8</v>
      </c>
      <c r="D31" s="61">
        <v>6295.1</v>
      </c>
      <c r="E31" s="61">
        <v>1613.7</v>
      </c>
      <c r="F31" s="70">
        <f t="shared" si="4"/>
        <v>25.634223443630759</v>
      </c>
      <c r="G31" s="61">
        <f t="shared" si="3"/>
        <v>135.40023493874813</v>
      </c>
      <c r="H31" s="29"/>
    </row>
    <row r="32" spans="1:8" ht="17.25" customHeight="1">
      <c r="A32" s="24" t="s">
        <v>72</v>
      </c>
      <c r="B32" s="23" t="s">
        <v>71</v>
      </c>
      <c r="C32" s="38">
        <v>0</v>
      </c>
      <c r="D32" s="68">
        <v>5</v>
      </c>
      <c r="E32" s="61">
        <v>0</v>
      </c>
      <c r="F32" s="70">
        <f t="shared" si="4"/>
        <v>0</v>
      </c>
      <c r="G32" s="61">
        <v>0</v>
      </c>
      <c r="H32" s="29"/>
    </row>
    <row r="33" spans="1:8" ht="24.75" customHeight="1">
      <c r="A33" s="20" t="s">
        <v>9</v>
      </c>
      <c r="B33" s="22" t="s">
        <v>10</v>
      </c>
      <c r="C33" s="38">
        <v>8.5</v>
      </c>
      <c r="D33" s="61">
        <v>14716</v>
      </c>
      <c r="E33" s="61">
        <v>9.6999999999999993</v>
      </c>
      <c r="F33" s="70">
        <f t="shared" si="4"/>
        <v>6.5914650720304419E-2</v>
      </c>
      <c r="G33" s="61">
        <f t="shared" si="3"/>
        <v>114.11764705882352</v>
      </c>
      <c r="H33" s="29"/>
    </row>
    <row r="34" spans="1:8" ht="14.25" customHeight="1">
      <c r="A34" s="77" t="s">
        <v>11</v>
      </c>
      <c r="B34" s="86" t="s">
        <v>12</v>
      </c>
      <c r="C34" s="79">
        <f>C35</f>
        <v>81.599999999999994</v>
      </c>
      <c r="D34" s="79">
        <f>D35</f>
        <v>567.70000000000005</v>
      </c>
      <c r="E34" s="79">
        <f>E35</f>
        <v>107.5</v>
      </c>
      <c r="F34" s="80">
        <f t="shared" si="4"/>
        <v>18.93605777699489</v>
      </c>
      <c r="G34" s="79">
        <f t="shared" si="3"/>
        <v>131.74019607843138</v>
      </c>
      <c r="H34" s="29"/>
    </row>
    <row r="35" spans="1:8" ht="25.5">
      <c r="A35" s="20" t="s">
        <v>13</v>
      </c>
      <c r="B35" s="22" t="s">
        <v>14</v>
      </c>
      <c r="C35" s="38">
        <v>81.599999999999994</v>
      </c>
      <c r="D35" s="61">
        <v>567.70000000000005</v>
      </c>
      <c r="E35" s="61">
        <v>107.5</v>
      </c>
      <c r="F35" s="70">
        <f t="shared" si="4"/>
        <v>18.93605777699489</v>
      </c>
      <c r="G35" s="61">
        <f t="shared" si="3"/>
        <v>131.74019607843138</v>
      </c>
      <c r="H35" s="29"/>
    </row>
    <row r="36" spans="1:8" ht="14.25" customHeight="1">
      <c r="A36" s="77" t="s">
        <v>15</v>
      </c>
      <c r="B36" s="86" t="s">
        <v>16</v>
      </c>
      <c r="C36" s="79">
        <f>C37+C38</f>
        <v>189</v>
      </c>
      <c r="D36" s="79">
        <f>D37+D38</f>
        <v>9860.4</v>
      </c>
      <c r="E36" s="79">
        <f>E37+E38</f>
        <v>474</v>
      </c>
      <c r="F36" s="80">
        <f t="shared" si="4"/>
        <v>4.8071072167457718</v>
      </c>
      <c r="G36" s="79" t="s">
        <v>110</v>
      </c>
      <c r="H36" s="29"/>
    </row>
    <row r="37" spans="1:8" ht="25.5">
      <c r="A37" s="20" t="s">
        <v>17</v>
      </c>
      <c r="B37" s="22" t="s">
        <v>18</v>
      </c>
      <c r="C37" s="38">
        <v>168</v>
      </c>
      <c r="D37" s="61">
        <v>9860.4</v>
      </c>
      <c r="E37" s="61">
        <v>474</v>
      </c>
      <c r="F37" s="70">
        <f t="shared" si="4"/>
        <v>4.8071072167457718</v>
      </c>
      <c r="G37" s="61" t="s">
        <v>109</v>
      </c>
      <c r="H37" s="29"/>
    </row>
    <row r="38" spans="1:8" ht="26.25" customHeight="1">
      <c r="A38" s="20" t="s">
        <v>74</v>
      </c>
      <c r="B38" s="22" t="s">
        <v>75</v>
      </c>
      <c r="C38" s="38">
        <v>21</v>
      </c>
      <c r="D38" s="61">
        <v>0</v>
      </c>
      <c r="E38" s="61">
        <v>0</v>
      </c>
      <c r="F38" s="70">
        <v>0</v>
      </c>
      <c r="G38" s="61">
        <f t="shared" si="3"/>
        <v>0</v>
      </c>
      <c r="H38" s="29"/>
    </row>
    <row r="39" spans="1:8" ht="15" customHeight="1">
      <c r="A39" s="77" t="s">
        <v>19</v>
      </c>
      <c r="B39" s="86" t="s">
        <v>20</v>
      </c>
      <c r="C39" s="79">
        <f>C40+C42</f>
        <v>355.09999999999997</v>
      </c>
      <c r="D39" s="79">
        <f>D40+D42+D41</f>
        <v>5918.9</v>
      </c>
      <c r="E39" s="79">
        <f>E40+E42+E41</f>
        <v>630.4</v>
      </c>
      <c r="F39" s="80">
        <f t="shared" si="4"/>
        <v>10.650627650408016</v>
      </c>
      <c r="G39" s="79">
        <f t="shared" si="3"/>
        <v>177.52745705435089</v>
      </c>
      <c r="H39" s="29"/>
    </row>
    <row r="40" spans="1:8" ht="15" customHeight="1">
      <c r="A40" s="20" t="s">
        <v>21</v>
      </c>
      <c r="B40" s="22" t="s">
        <v>22</v>
      </c>
      <c r="C40" s="38">
        <v>5.7</v>
      </c>
      <c r="D40" s="61">
        <v>26</v>
      </c>
      <c r="E40" s="61">
        <v>2.6</v>
      </c>
      <c r="F40" s="70">
        <f t="shared" si="4"/>
        <v>10</v>
      </c>
      <c r="G40" s="61">
        <f t="shared" si="3"/>
        <v>45.614035087719294</v>
      </c>
      <c r="H40" s="29"/>
    </row>
    <row r="41" spans="1:8" s="59" customFormat="1" ht="15" customHeight="1">
      <c r="A41" s="65" t="s">
        <v>105</v>
      </c>
      <c r="B41" s="66" t="s">
        <v>106</v>
      </c>
      <c r="C41" s="61">
        <v>0</v>
      </c>
      <c r="D41" s="61">
        <v>1360.4</v>
      </c>
      <c r="E41" s="61">
        <v>0</v>
      </c>
      <c r="F41" s="70">
        <f t="shared" si="4"/>
        <v>0</v>
      </c>
      <c r="G41" s="61">
        <v>0</v>
      </c>
      <c r="H41" s="67"/>
    </row>
    <row r="42" spans="1:8" ht="15" customHeight="1">
      <c r="A42" s="20" t="s">
        <v>23</v>
      </c>
      <c r="B42" s="22" t="s">
        <v>24</v>
      </c>
      <c r="C42" s="38">
        <v>349.4</v>
      </c>
      <c r="D42" s="61">
        <v>4532.5</v>
      </c>
      <c r="E42" s="61">
        <v>627.79999999999995</v>
      </c>
      <c r="F42" s="70">
        <f t="shared" si="4"/>
        <v>13.851075565361279</v>
      </c>
      <c r="G42" s="61">
        <f t="shared" si="3"/>
        <v>179.67945048654838</v>
      </c>
      <c r="H42" s="29"/>
    </row>
    <row r="43" spans="1:8" ht="15" customHeight="1">
      <c r="A43" s="77" t="s">
        <v>73</v>
      </c>
      <c r="B43" s="86" t="s">
        <v>25</v>
      </c>
      <c r="C43" s="79">
        <f>C44</f>
        <v>1604.1</v>
      </c>
      <c r="D43" s="79">
        <f>D44</f>
        <v>3755</v>
      </c>
      <c r="E43" s="79">
        <f>E44</f>
        <v>1055.2</v>
      </c>
      <c r="F43" s="80">
        <f t="shared" si="4"/>
        <v>28.101198402130496</v>
      </c>
      <c r="G43" s="79">
        <f t="shared" si="3"/>
        <v>65.781435072626408</v>
      </c>
      <c r="H43" s="29"/>
    </row>
    <row r="44" spans="1:8" ht="14.25" customHeight="1">
      <c r="A44" s="20" t="s">
        <v>26</v>
      </c>
      <c r="B44" s="22" t="s">
        <v>27</v>
      </c>
      <c r="C44" s="38">
        <v>1604.1</v>
      </c>
      <c r="D44" s="61">
        <v>3755</v>
      </c>
      <c r="E44" s="61">
        <v>1055.2</v>
      </c>
      <c r="F44" s="70">
        <f t="shared" si="4"/>
        <v>28.101198402130496</v>
      </c>
      <c r="G44" s="61">
        <f t="shared" si="3"/>
        <v>65.781435072626408</v>
      </c>
      <c r="H44" s="29"/>
    </row>
    <row r="45" spans="1:8" s="28" customFormat="1" ht="40.5" hidden="1" customHeight="1">
      <c r="A45" s="20" t="s">
        <v>81</v>
      </c>
      <c r="B45" s="22" t="s">
        <v>83</v>
      </c>
      <c r="C45" s="38">
        <f>C46</f>
        <v>0</v>
      </c>
      <c r="D45" s="61">
        <f>D46</f>
        <v>0</v>
      </c>
      <c r="E45" s="61">
        <f>E46</f>
        <v>0</v>
      </c>
      <c r="F45" s="70" t="e">
        <f t="shared" si="4"/>
        <v>#DIV/0!</v>
      </c>
      <c r="G45" s="61" t="e">
        <f t="shared" si="3"/>
        <v>#DIV/0!</v>
      </c>
      <c r="H45" s="29"/>
    </row>
    <row r="46" spans="1:8" s="28" customFormat="1" ht="18.75" hidden="1" customHeight="1">
      <c r="A46" s="20" t="s">
        <v>82</v>
      </c>
      <c r="B46" s="22" t="s">
        <v>84</v>
      </c>
      <c r="C46" s="38">
        <v>0</v>
      </c>
      <c r="D46" s="61">
        <v>0</v>
      </c>
      <c r="E46" s="61"/>
      <c r="F46" s="70" t="e">
        <f t="shared" si="4"/>
        <v>#DIV/0!</v>
      </c>
      <c r="G46" s="61" t="e">
        <f t="shared" si="3"/>
        <v>#DIV/0!</v>
      </c>
      <c r="H46" s="29"/>
    </row>
    <row r="47" spans="1:8" s="59" customFormat="1" ht="45" customHeight="1">
      <c r="A47" s="77" t="s">
        <v>107</v>
      </c>
      <c r="B47" s="86" t="s">
        <v>83</v>
      </c>
      <c r="C47" s="79">
        <f>C48</f>
        <v>0</v>
      </c>
      <c r="D47" s="79">
        <f>D48</f>
        <v>500</v>
      </c>
      <c r="E47" s="79">
        <f>E48</f>
        <v>500</v>
      </c>
      <c r="F47" s="80">
        <f t="shared" si="4"/>
        <v>100</v>
      </c>
      <c r="G47" s="79">
        <v>0</v>
      </c>
      <c r="H47" s="67"/>
    </row>
    <row r="48" spans="1:8" s="59" customFormat="1" ht="27" customHeight="1">
      <c r="A48" s="65" t="s">
        <v>108</v>
      </c>
      <c r="B48" s="66" t="s">
        <v>84</v>
      </c>
      <c r="C48" s="61">
        <v>0</v>
      </c>
      <c r="D48" s="61">
        <v>500</v>
      </c>
      <c r="E48" s="61">
        <v>500</v>
      </c>
      <c r="F48" s="70">
        <f t="shared" si="4"/>
        <v>100</v>
      </c>
      <c r="G48" s="61">
        <v>0</v>
      </c>
      <c r="H48" s="67"/>
    </row>
    <row r="49" spans="1:8" ht="30.75" customHeight="1">
      <c r="A49" s="20" t="s">
        <v>28</v>
      </c>
      <c r="B49" s="22"/>
      <c r="C49" s="38">
        <f>C5-C28</f>
        <v>-1221.2999999999997</v>
      </c>
      <c r="D49" s="61">
        <f>D5-D28</f>
        <v>-16563.899999999998</v>
      </c>
      <c r="E49" s="61">
        <f>E5-E28</f>
        <v>-1647.8000000000002</v>
      </c>
      <c r="F49" s="61"/>
      <c r="G49" s="61"/>
      <c r="H49" s="29"/>
    </row>
    <row r="50" spans="1:8" ht="14.25" customHeight="1">
      <c r="A50" s="87" t="s">
        <v>29</v>
      </c>
      <c r="B50" s="88"/>
      <c r="C50" s="72">
        <f t="shared" ref="C50" si="5">C52</f>
        <v>1221.3000000000002</v>
      </c>
      <c r="D50" s="72">
        <f t="shared" ref="D50:E50" si="6">D52</f>
        <v>16563.899999999998</v>
      </c>
      <c r="E50" s="72">
        <f t="shared" si="6"/>
        <v>1647.8000000000002</v>
      </c>
      <c r="F50" s="72"/>
      <c r="G50" s="72"/>
      <c r="H50" s="29"/>
    </row>
    <row r="51" spans="1:8">
      <c r="A51" s="20" t="s">
        <v>3</v>
      </c>
      <c r="B51" s="22"/>
      <c r="C51" s="38"/>
      <c r="D51" s="61"/>
      <c r="E51" s="61"/>
      <c r="F51" s="61"/>
      <c r="G51" s="61"/>
      <c r="H51" s="29"/>
    </row>
    <row r="52" spans="1:8" ht="27.75" customHeight="1">
      <c r="A52" s="20" t="s">
        <v>30</v>
      </c>
      <c r="B52" s="22" t="s">
        <v>31</v>
      </c>
      <c r="C52" s="38">
        <f>C53+C54</f>
        <v>1221.3000000000002</v>
      </c>
      <c r="D52" s="61">
        <f>D53+D54</f>
        <v>16563.899999999998</v>
      </c>
      <c r="E52" s="61">
        <f>E53+E54</f>
        <v>1647.8000000000002</v>
      </c>
      <c r="F52" s="61"/>
      <c r="G52" s="61"/>
    </row>
    <row r="53" spans="1:8" ht="25.5">
      <c r="A53" s="20" t="s">
        <v>32</v>
      </c>
      <c r="B53" s="22" t="s">
        <v>33</v>
      </c>
      <c r="C53" s="61">
        <v>-2269.1</v>
      </c>
      <c r="D53" s="61">
        <v>-25054.2</v>
      </c>
      <c r="E53" s="61">
        <v>-2880.7</v>
      </c>
      <c r="F53" s="61"/>
      <c r="G53" s="61"/>
    </row>
    <row r="54" spans="1:8" ht="29.25" customHeight="1">
      <c r="A54" s="20" t="s">
        <v>34</v>
      </c>
      <c r="B54" s="22" t="s">
        <v>35</v>
      </c>
      <c r="C54" s="61">
        <v>3490.4</v>
      </c>
      <c r="D54" s="61">
        <v>41618.1</v>
      </c>
      <c r="E54" s="61">
        <v>4528.5</v>
      </c>
      <c r="F54" s="61"/>
      <c r="G54" s="61"/>
    </row>
    <row r="55" spans="1:8">
      <c r="A55" s="5"/>
      <c r="B55" s="5"/>
      <c r="C55" s="5"/>
      <c r="D55" s="5"/>
      <c r="E55" s="5"/>
      <c r="F55" s="35"/>
      <c r="G55" s="35"/>
    </row>
    <row r="56" spans="1:8">
      <c r="A56" s="5"/>
      <c r="B56" s="5"/>
      <c r="C56" s="5"/>
      <c r="D56" s="25"/>
      <c r="E56" s="5"/>
      <c r="F56" s="35"/>
      <c r="G56" s="35"/>
    </row>
    <row r="57" spans="1:8">
      <c r="A57" s="5"/>
      <c r="B57" s="5"/>
      <c r="C57" s="5"/>
      <c r="D57" s="5"/>
      <c r="E57" s="5"/>
      <c r="F57" s="5"/>
      <c r="G57" s="5"/>
    </row>
    <row r="58" spans="1:8" ht="15.75">
      <c r="A58" s="74" t="s">
        <v>98</v>
      </c>
      <c r="B58" s="74"/>
      <c r="C58" s="74"/>
      <c r="D58" s="74"/>
      <c r="E58" s="74"/>
      <c r="F58" s="74"/>
      <c r="G58" s="74"/>
    </row>
    <row r="59" spans="1:8">
      <c r="A59" s="5"/>
      <c r="B59" s="5"/>
      <c r="C59" s="5"/>
      <c r="D59" s="5"/>
      <c r="E59" s="5"/>
      <c r="F59" s="5"/>
      <c r="G59" s="5"/>
    </row>
    <row r="60" spans="1:8">
      <c r="A60" s="5"/>
      <c r="B60" s="5"/>
      <c r="C60" s="5"/>
      <c r="D60" s="5"/>
      <c r="E60" s="5"/>
      <c r="F60" s="5"/>
      <c r="G60" s="5"/>
    </row>
    <row r="61" spans="1:8">
      <c r="A61" s="5"/>
      <c r="B61" s="5"/>
      <c r="C61" s="5"/>
      <c r="D61" s="5"/>
      <c r="E61" s="5"/>
      <c r="F61" s="5"/>
      <c r="G61" s="5"/>
    </row>
  </sheetData>
  <mergeCells count="2">
    <mergeCell ref="A58:G58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C4" sqref="C4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3"/>
      <c r="B1" s="13"/>
      <c r="C1" s="13"/>
      <c r="D1" s="13"/>
      <c r="E1" s="13"/>
      <c r="F1" s="13"/>
      <c r="G1" s="13"/>
    </row>
    <row r="2" spans="1:7" ht="96" customHeight="1">
      <c r="A2" s="75" t="s">
        <v>100</v>
      </c>
      <c r="B2" s="76"/>
      <c r="C2" s="76"/>
      <c r="D2" s="76"/>
      <c r="E2" s="76"/>
      <c r="F2" s="76"/>
      <c r="G2" s="76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" t="s">
        <v>91</v>
      </c>
      <c r="D4" s="4" t="s">
        <v>101</v>
      </c>
      <c r="E4" s="4" t="s">
        <v>102</v>
      </c>
      <c r="F4" s="4" t="s">
        <v>103</v>
      </c>
      <c r="G4" s="4" t="s">
        <v>97</v>
      </c>
    </row>
    <row r="5" spans="1:7" ht="51">
      <c r="A5" s="14" t="s">
        <v>38</v>
      </c>
      <c r="B5" s="30">
        <v>4.5</v>
      </c>
      <c r="C5" s="15">
        <v>688.5</v>
      </c>
      <c r="D5" s="15">
        <v>3830.6</v>
      </c>
      <c r="E5" s="15">
        <v>965.5</v>
      </c>
      <c r="F5" s="11">
        <f>E5/D5*100</f>
        <v>25.204928731791366</v>
      </c>
      <c r="G5" s="11">
        <f>E5/C5*100</f>
        <v>140.23238925199709</v>
      </c>
    </row>
    <row r="6" spans="1:7" ht="38.25">
      <c r="A6" s="16" t="s">
        <v>39</v>
      </c>
      <c r="B6" s="30">
        <v>3.5</v>
      </c>
      <c r="C6" s="15">
        <v>406.7</v>
      </c>
      <c r="D6" s="15">
        <v>2289.9</v>
      </c>
      <c r="E6" s="15">
        <v>456</v>
      </c>
      <c r="F6" s="11">
        <f>E6/D6*100</f>
        <v>19.913533342067339</v>
      </c>
      <c r="G6" s="11">
        <f>E6/C6*100</f>
        <v>112.1219572166216</v>
      </c>
    </row>
    <row r="7" spans="1:7">
      <c r="A7" s="13"/>
      <c r="B7" s="13"/>
      <c r="C7" s="13"/>
      <c r="D7" s="13"/>
      <c r="E7" s="13"/>
      <c r="F7" s="13"/>
      <c r="G7" s="13"/>
    </row>
    <row r="8" spans="1:7">
      <c r="A8" s="13"/>
      <c r="B8" s="13"/>
      <c r="C8" s="13"/>
      <c r="D8" s="13"/>
      <c r="E8" s="13"/>
      <c r="F8" s="13"/>
      <c r="G8" s="13"/>
    </row>
    <row r="9" spans="1:7">
      <c r="A9" s="13"/>
      <c r="B9" s="13"/>
      <c r="C9" s="13"/>
      <c r="D9" s="13"/>
      <c r="E9" s="13"/>
      <c r="F9" s="13"/>
      <c r="G9" s="13"/>
    </row>
    <row r="10" spans="1:7" s="36" customFormat="1" ht="15.75">
      <c r="A10" s="74" t="s">
        <v>99</v>
      </c>
      <c r="B10" s="74"/>
      <c r="C10" s="74"/>
      <c r="D10" s="74"/>
      <c r="E10" s="74"/>
      <c r="F10" s="74"/>
      <c r="G10" s="74"/>
    </row>
    <row r="11" spans="1:7">
      <c r="A11" s="13"/>
      <c r="B11" s="13"/>
      <c r="C11" s="13"/>
      <c r="D11" s="13"/>
      <c r="E11" s="13"/>
      <c r="F11" s="13"/>
      <c r="G11" s="13"/>
    </row>
    <row r="12" spans="1:7">
      <c r="A12" s="13"/>
      <c r="B12" s="13"/>
      <c r="C12" s="13"/>
      <c r="D12" s="13"/>
      <c r="E12" s="13"/>
      <c r="F12" s="13"/>
      <c r="G12" s="13"/>
    </row>
    <row r="13" spans="1:7">
      <c r="A13" s="13"/>
      <c r="B13" s="13"/>
      <c r="C13" s="13"/>
      <c r="D13" s="13"/>
      <c r="E13" s="13"/>
      <c r="F13" s="13"/>
      <c r="G13" s="13"/>
    </row>
    <row r="14" spans="1:7">
      <c r="A14" s="13"/>
      <c r="B14" s="13"/>
      <c r="C14" s="13"/>
      <c r="D14" s="13"/>
      <c r="E14" s="13"/>
      <c r="F14" s="13"/>
      <c r="G14" s="13"/>
    </row>
    <row r="15" spans="1:7">
      <c r="A15" s="13"/>
      <c r="B15" s="13"/>
      <c r="C15" s="13"/>
      <c r="D15" s="13"/>
      <c r="E15" s="13"/>
      <c r="F15" s="13"/>
      <c r="G15" s="13"/>
    </row>
    <row r="16" spans="1:7">
      <c r="A16" s="13"/>
      <c r="B16" s="13"/>
      <c r="C16" s="13"/>
      <c r="D16" s="13"/>
      <c r="E16" s="13"/>
      <c r="F16" s="13"/>
      <c r="G16" s="1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D10" sqref="D10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3"/>
      <c r="B1" s="13"/>
      <c r="C1" s="13"/>
      <c r="D1" s="13"/>
      <c r="E1" s="13"/>
      <c r="F1" s="13"/>
    </row>
    <row r="2" spans="1:7" ht="96" customHeight="1">
      <c r="A2" s="75" t="s">
        <v>104</v>
      </c>
      <c r="B2" s="76"/>
      <c r="C2" s="76"/>
      <c r="D2" s="76"/>
      <c r="E2" s="76"/>
      <c r="F2" s="76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59</v>
      </c>
      <c r="B4" s="8" t="s">
        <v>91</v>
      </c>
      <c r="C4" s="8" t="s">
        <v>101</v>
      </c>
      <c r="D4" s="8" t="s">
        <v>102</v>
      </c>
      <c r="E4" s="9" t="s">
        <v>103</v>
      </c>
      <c r="F4" s="8" t="s">
        <v>97</v>
      </c>
    </row>
    <row r="5" spans="1:7" ht="66.75" customHeight="1">
      <c r="A5" s="10" t="s">
        <v>70</v>
      </c>
      <c r="B5" s="11">
        <v>0</v>
      </c>
      <c r="C5" s="60">
        <v>2</v>
      </c>
      <c r="D5" s="60">
        <v>0</v>
      </c>
      <c r="E5" s="11">
        <f t="shared" ref="E5:E10" si="0">D5/C5*100</f>
        <v>0</v>
      </c>
      <c r="F5" s="11">
        <v>0</v>
      </c>
    </row>
    <row r="6" spans="1:7" ht="57" customHeight="1">
      <c r="A6" s="33" t="s">
        <v>61</v>
      </c>
      <c r="B6" s="11">
        <v>349.4</v>
      </c>
      <c r="C6" s="60">
        <v>4532.5</v>
      </c>
      <c r="D6" s="60">
        <v>627.79999999999995</v>
      </c>
      <c r="E6" s="11">
        <f t="shared" si="0"/>
        <v>13.851075565361279</v>
      </c>
      <c r="F6" s="60">
        <f t="shared" ref="F6:F10" si="1">D6/B6*100</f>
        <v>179.67945048654838</v>
      </c>
      <c r="G6" s="3"/>
    </row>
    <row r="7" spans="1:7" ht="78" customHeight="1">
      <c r="A7" s="31" t="s">
        <v>92</v>
      </c>
      <c r="B7" s="11">
        <v>168</v>
      </c>
      <c r="C7" s="60">
        <v>9860.4</v>
      </c>
      <c r="D7" s="60">
        <v>474</v>
      </c>
      <c r="E7" s="60">
        <f t="shared" si="0"/>
        <v>4.8071072167457718</v>
      </c>
      <c r="F7" s="60" t="s">
        <v>109</v>
      </c>
    </row>
    <row r="8" spans="1:7" ht="67.5" hidden="1" customHeight="1">
      <c r="A8" s="45" t="s">
        <v>86</v>
      </c>
      <c r="B8" s="46">
        <v>0</v>
      </c>
      <c r="C8" s="60"/>
      <c r="D8" s="60"/>
      <c r="E8" s="60" t="e">
        <f t="shared" si="0"/>
        <v>#DIV/0!</v>
      </c>
      <c r="F8" s="60" t="e">
        <f t="shared" si="1"/>
        <v>#DIV/0!</v>
      </c>
    </row>
    <row r="9" spans="1:7" s="27" customFormat="1" ht="56.25" customHeight="1">
      <c r="A9" s="31" t="s">
        <v>85</v>
      </c>
      <c r="B9" s="11">
        <v>1604.1</v>
      </c>
      <c r="C9" s="60">
        <v>3755</v>
      </c>
      <c r="D9" s="60">
        <v>1055.2</v>
      </c>
      <c r="E9" s="60">
        <f t="shared" si="0"/>
        <v>28.101198402130496</v>
      </c>
      <c r="F9" s="60">
        <f t="shared" si="1"/>
        <v>65.781435072626408</v>
      </c>
    </row>
    <row r="10" spans="1:7" ht="27.75" customHeight="1">
      <c r="A10" s="32" t="s">
        <v>60</v>
      </c>
      <c r="B10" s="12">
        <f t="shared" ref="B10" si="2">SUM(B5:B9)</f>
        <v>2121.5</v>
      </c>
      <c r="C10" s="62">
        <f t="shared" ref="C10:D10" si="3">SUM(C5:C9)</f>
        <v>18149.900000000001</v>
      </c>
      <c r="D10" s="62">
        <f t="shared" si="3"/>
        <v>2157</v>
      </c>
      <c r="E10" s="12">
        <f t="shared" si="0"/>
        <v>11.884362999245173</v>
      </c>
      <c r="F10" s="12">
        <f t="shared" si="1"/>
        <v>101.67334433184068</v>
      </c>
      <c r="G10" s="3"/>
    </row>
    <row r="11" spans="1:7">
      <c r="A11" s="13"/>
      <c r="B11" s="13"/>
      <c r="C11" s="13"/>
      <c r="D11" s="13"/>
      <c r="E11" s="34"/>
      <c r="F11" s="34"/>
    </row>
    <row r="12" spans="1:7">
      <c r="A12" s="13"/>
      <c r="B12" s="13"/>
      <c r="C12" s="13"/>
      <c r="D12" s="13"/>
      <c r="E12" s="13"/>
      <c r="F12" s="13"/>
    </row>
    <row r="13" spans="1:7">
      <c r="A13" s="13"/>
      <c r="B13" s="13"/>
      <c r="C13" s="13"/>
      <c r="D13" s="13"/>
      <c r="E13" s="13"/>
      <c r="F13" s="13"/>
    </row>
    <row r="14" spans="1:7" s="36" customFormat="1" ht="15.75">
      <c r="A14" s="74" t="s">
        <v>99</v>
      </c>
      <c r="B14" s="74"/>
      <c r="C14" s="74"/>
      <c r="D14" s="74"/>
      <c r="E14" s="74"/>
      <c r="F14" s="74"/>
      <c r="G14" s="74"/>
    </row>
    <row r="15" spans="1:7">
      <c r="A15" s="13"/>
      <c r="B15" s="13"/>
      <c r="C15" s="13"/>
      <c r="D15" s="13"/>
      <c r="E15" s="13"/>
      <c r="F15" s="13"/>
    </row>
    <row r="16" spans="1:7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  <row r="18" spans="1:6">
      <c r="A18" s="13"/>
      <c r="B18" s="13"/>
      <c r="C18" s="13"/>
      <c r="D18" s="13"/>
      <c r="E18" s="13"/>
      <c r="F18" s="13"/>
    </row>
  </sheetData>
  <mergeCells count="2">
    <mergeCell ref="A2:F2"/>
    <mergeCell ref="A14:G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2026-04-29T12:56:10Z</cp:lastPrinted>
  <dcterms:created xsi:type="dcterms:W3CDTF">2017-04-17T10:25:39Z</dcterms:created>
  <dcterms:modified xsi:type="dcterms:W3CDTF">2026-04-29T12:56:13Z</dcterms:modified>
</cp:coreProperties>
</file>