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0" yWindow="30" windowWidth="15255" windowHeight="1284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 iterate="1"/>
</workbook>
</file>

<file path=xl/calcChain.xml><?xml version="1.0" encoding="utf-8"?>
<calcChain xmlns="http://schemas.openxmlformats.org/spreadsheetml/2006/main">
  <c r="F10" i="3"/>
  <c r="F7"/>
  <c r="F8"/>
  <c r="F9"/>
  <c r="E6"/>
  <c r="E7"/>
  <c r="E9"/>
  <c r="E10"/>
  <c r="F30" i="1"/>
  <c r="F31"/>
  <c r="F32"/>
  <c r="F33"/>
  <c r="F34"/>
  <c r="F35"/>
  <c r="F36"/>
  <c r="F37"/>
  <c r="F38"/>
  <c r="F39"/>
  <c r="F40"/>
  <c r="F41"/>
  <c r="F42"/>
  <c r="F43"/>
  <c r="F44"/>
  <c r="F45"/>
  <c r="G8"/>
  <c r="G9"/>
  <c r="G10"/>
  <c r="G13"/>
  <c r="G14"/>
  <c r="G15"/>
  <c r="G18"/>
  <c r="G19"/>
  <c r="G20"/>
  <c r="G21"/>
  <c r="G22"/>
  <c r="G23"/>
  <c r="G24"/>
  <c r="G25"/>
  <c r="G26"/>
  <c r="G27"/>
  <c r="G28"/>
  <c r="G30"/>
  <c r="G31"/>
  <c r="G33"/>
  <c r="G34"/>
  <c r="G35"/>
  <c r="G36"/>
  <c r="G37"/>
  <c r="G39"/>
  <c r="G40"/>
  <c r="G41"/>
  <c r="G44"/>
  <c r="G45"/>
  <c r="F10"/>
  <c r="F11"/>
  <c r="F12"/>
  <c r="F13"/>
  <c r="F14"/>
  <c r="F15"/>
  <c r="F19"/>
  <c r="F20"/>
  <c r="F21"/>
  <c r="F22"/>
  <c r="F23"/>
  <c r="F24"/>
  <c r="F25"/>
  <c r="F26"/>
  <c r="E42"/>
  <c r="D42"/>
  <c r="G5"/>
  <c r="E11"/>
  <c r="E13"/>
  <c r="C7"/>
  <c r="G47"/>
  <c r="C13" l="1"/>
  <c r="C24"/>
  <c r="C20"/>
  <c r="F6" i="3"/>
  <c r="E24" i="1"/>
  <c r="D24"/>
  <c r="D19" s="1"/>
  <c r="E20"/>
  <c r="D20"/>
  <c r="D13"/>
  <c r="C11"/>
  <c r="D11"/>
  <c r="C8"/>
  <c r="E8"/>
  <c r="D8"/>
  <c r="D7" s="1"/>
  <c r="C19" l="1"/>
  <c r="E7"/>
  <c r="E19"/>
  <c r="E5" l="1"/>
  <c r="D30" l="1"/>
  <c r="D28" s="1"/>
  <c r="B10" i="3"/>
  <c r="C51" i="1"/>
  <c r="C49" s="1"/>
  <c r="C46"/>
  <c r="C44"/>
  <c r="C39"/>
  <c r="C36"/>
  <c r="C34"/>
  <c r="C30"/>
  <c r="C5"/>
  <c r="E5" i="3"/>
  <c r="C10"/>
  <c r="D10"/>
  <c r="E46" i="1"/>
  <c r="G46" s="1"/>
  <c r="D46"/>
  <c r="G7" l="1"/>
  <c r="C28"/>
  <c r="C48" s="1"/>
  <c r="D5"/>
  <c r="F7"/>
  <c r="E51"/>
  <c r="D51"/>
  <c r="F5" l="1"/>
  <c r="E44"/>
  <c r="D44"/>
  <c r="E39"/>
  <c r="D39"/>
  <c r="E36"/>
  <c r="D36"/>
  <c r="E34"/>
  <c r="D34"/>
  <c r="E30"/>
  <c r="E28" l="1"/>
  <c r="F28" l="1"/>
  <c r="D49"/>
  <c r="E49"/>
  <c r="D48"/>
  <c r="E48"/>
  <c r="G5" i="2"/>
  <c r="F5"/>
  <c r="G6"/>
  <c r="F6"/>
</calcChain>
</file>

<file path=xl/sharedStrings.xml><?xml version="1.0" encoding="utf-8"?>
<sst xmlns="http://schemas.openxmlformats.org/spreadsheetml/2006/main" count="125" uniqueCount="115">
  <si>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</si>
  <si>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</si>
  <si>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</si>
  <si>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</si>
  <si>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</si>
  <si>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</si>
  <si>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</si>
  <si>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</si>
  <si>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</si>
  <si>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</si>
  <si>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</si>
  <si>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</si>
  <si>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</si>
  <si>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</si>
  <si>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</si>
  <si>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</si>
  <si>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</si>
  <si>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</si>
  <si>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</si>
  <si>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</si>
  <si>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</si>
  <si>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</si>
  <si>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</si>
  <si>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</si>
  <si>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</si>
  <si>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</si>
  <si>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</si>
  <si>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</si>
  <si>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</si>
  <si>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</si>
  <si>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</si>
  <si>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</si>
  <si>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</si>
  <si>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</si>
  <si>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</si>
  <si>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</si>
  <si>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</si>
  <si>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</si>
  <si>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</si>
  <si>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</si>
  <si>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</si>
  <si>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</si>
  <si>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</si>
  <si>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</si>
  <si>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</si>
  <si>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</si>
  <si>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</si>
  <si>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</si>
  <si>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</si>
  <si>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</si>
  <si>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</si>
  <si>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</si>
  <si>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</si>
  <si>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</si>
  <si>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</si>
  <si>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</si>
  <si>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</si>
  <si>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</si>
  <si>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</si>
  <si>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</si>
  <si>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</si>
  <si>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</si>
  <si>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</si>
  <si>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</si>
  <si>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</si>
  <si>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</si>
  <si>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</si>
  <si>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</si>
  <si>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</si>
  <si>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</si>
  <si>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</si>
  <si>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</si>
  <si>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</si>
  <si>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</si>
  <si>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</si>
  <si>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</si>
  <si>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</si>
  <si>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</si>
  <si>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</si>
  <si>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</si>
  <si>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</si>
  <si>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Налоги на товары ( Работы, услуги) реализуемые на территории Российской Федерации</t>
  </si>
  <si>
    <t>10300000000000000</t>
  </si>
  <si>
    <t>20215001100001150</t>
  </si>
  <si>
    <t>20220000000000150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</si>
  <si>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</si>
  <si>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</si>
  <si>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</si>
  <si>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</si>
  <si>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</si>
  <si>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</si>
  <si>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Прочие безвозмездные поступления</t>
  </si>
  <si>
    <t>20400000000000150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</si>
  <si>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</si>
  <si>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</si>
  <si>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</si>
  <si>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Алексеевского сельского поселения Базарно-Карабулакского муниципального района"</t>
  </si>
  <si>
    <t xml:space="preserve"> ПРОЧИЕ НЕНАЛОГОВЫЕ ДОХОДЫ</t>
  </si>
  <si>
    <t>св. 3-х раз</t>
  </si>
  <si>
    <t>св. 2-х раз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</si>
  <si>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октября 2025 года      
</t>
  </si>
  <si>
    <t>Исполнено на 1 октября 2024 г.</t>
  </si>
  <si>
    <t>Утвержденные бюджетные назначения на                        1 октября 2025 г.</t>
  </si>
  <si>
    <t>Исполнено на 1 октября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</si>
  <si>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октября 2025 г.
</t>
  </si>
  <si>
    <t>Исполнено на 1 октября 2024 г. (тыс.руб)</t>
  </si>
  <si>
    <t>Утвержденные бюджетные назначения на           1 октября 2025 г. (тыс.руб)</t>
  </si>
  <si>
    <t>Исполнено на 1 октября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</si>
  <si>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октября 2025 года     
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</si>
  <si>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</si>
  <si>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</si>
  <si>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</si>
  <si>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</si>
  <si>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св. 6,6 раза</t>
  </si>
  <si>
    <t>св. 2,2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</si>
</sst>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61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center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0" fontId="23" fillId="0" borderId="0" xfId="0" applyFont="1"/>
    <xf numFmtId="0" fontId="17" fillId="0" borderId="0" xfId="0" applyFont="1"/>
    <xf numFmtId="0" fontId="1" fillId="0" borderId="0" xfId="0" applyFont="1"/>
    <xf numFmtId="164" fontId="17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16" fillId="0" borderId="4" xfId="0" applyNumberFormat="1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left" vertical="top" wrapText="1"/>
    </xf>
    <xf numFmtId="1" fontId="20" fillId="4" borderId="1" xfId="0" applyNumberFormat="1" applyFont="1" applyFill="1" applyBorder="1" applyAlignment="1">
      <alignment horizontal="right" vertical="center" wrapText="1"/>
    </xf>
    <xf numFmtId="164" fontId="16" fillId="4" borderId="1" xfId="0" applyNumberFormat="1" applyFont="1" applyFill="1" applyBorder="1" applyAlignment="1">
      <alignment horizontal="right" vertical="center" wrapText="1"/>
    </xf>
    <xf numFmtId="164" fontId="16" fillId="4" borderId="4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center" wrapText="1"/>
    </xf>
    <xf numFmtId="1" fontId="17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" fontId="22" fillId="0" borderId="1" xfId="0" applyNumberFormat="1" applyFont="1" applyFill="1" applyBorder="1" applyAlignment="1">
      <alignment horizontal="right" vertical="center" wrapText="1"/>
    </xf>
    <xf numFmtId="164" fontId="17" fillId="5" borderId="1" xfId="0" applyNumberFormat="1" applyFont="1" applyFill="1" applyBorder="1" applyAlignment="1">
      <alignment horizontal="right" vertical="center" wrapText="1"/>
    </xf>
    <xf numFmtId="164" fontId="17" fillId="5" borderId="4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4" fontId="22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right" vertical="center" wrapText="1"/>
    </xf>
    <xf numFmtId="164" fontId="17" fillId="4" borderId="1" xfId="0" applyNumberFormat="1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</cellXfs>
  <cellStyles count="161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2 2" xfId="158"/>
    <cellStyle name="Обычный 2 2 3" xfId="155"/>
    <cellStyle name="Обычный 2 3" xfId="3"/>
    <cellStyle name="Обычный 2 3 2" xfId="159"/>
    <cellStyle name="Обычный 2 3 3" xfId="156"/>
    <cellStyle name="Обычный 2 4" xfId="146"/>
    <cellStyle name="Обычный 2 5" xfId="157"/>
    <cellStyle name="Обычный 2 5 2" xfId="160"/>
    <cellStyle name="Обычный 2 6" xfId="154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0"/>
  <sheetViews>
    <sheetView tabSelected="1" topLeftCell="A35" workbookViewId="0">
      <selection activeCell="E51" sqref="E51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57" t="s">
        <v>100</v>
      </c>
      <c r="B2" s="58"/>
      <c r="C2" s="58"/>
      <c r="D2" s="58"/>
      <c r="E2" s="58"/>
      <c r="F2" s="58"/>
      <c r="G2" s="58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8" t="s">
        <v>101</v>
      </c>
      <c r="D4" s="8" t="s">
        <v>102</v>
      </c>
      <c r="E4" s="8" t="s">
        <v>103</v>
      </c>
      <c r="F4" s="9" t="s">
        <v>95</v>
      </c>
      <c r="G4" s="8" t="s">
        <v>94</v>
      </c>
    </row>
    <row r="5" spans="1:8" ht="15.75" customHeight="1">
      <c r="A5" s="39" t="s">
        <v>2</v>
      </c>
      <c r="B5" s="40"/>
      <c r="C5" s="41">
        <f>C7+C19</f>
        <v>25087.4</v>
      </c>
      <c r="D5" s="41">
        <f>D7+D19</f>
        <v>21572.7</v>
      </c>
      <c r="E5" s="41">
        <f>E7+E19</f>
        <v>24829.9</v>
      </c>
      <c r="F5" s="42">
        <f>E5/D5*100</f>
        <v>115.09871272487912</v>
      </c>
      <c r="G5" s="64">
        <f t="shared" ref="G5:G45" si="0">E5/C5*100</f>
        <v>98.97358833518021</v>
      </c>
    </row>
    <row r="6" spans="1:8" ht="15" customHeight="1">
      <c r="A6" s="14" t="s">
        <v>3</v>
      </c>
      <c r="B6" s="15"/>
      <c r="C6" s="34"/>
      <c r="D6" s="34"/>
      <c r="E6" s="34"/>
      <c r="F6" s="38"/>
      <c r="G6" s="53"/>
    </row>
    <row r="7" spans="1:8">
      <c r="A7" s="43" t="s">
        <v>42</v>
      </c>
      <c r="B7" s="44">
        <v>1E+16</v>
      </c>
      <c r="C7" s="34">
        <f>C8+C10+C11+C13+C17+C16+C18</f>
        <v>15891.6</v>
      </c>
      <c r="D7" s="53">
        <f>D8+D10+D11+D13+D17+D16+D18</f>
        <v>12847.2</v>
      </c>
      <c r="E7" s="53">
        <f>E8+E10+E11+E13+E17+E16+E18</f>
        <v>16614.100000000002</v>
      </c>
      <c r="F7" s="55">
        <f t="shared" ref="F7:F27" si="1">E7/D7*100</f>
        <v>129.32078585217013</v>
      </c>
      <c r="G7" s="53">
        <f t="shared" si="0"/>
        <v>104.54642704321782</v>
      </c>
    </row>
    <row r="8" spans="1:8">
      <c r="A8" s="43" t="s">
        <v>43</v>
      </c>
      <c r="B8" s="44">
        <v>1.01E+16</v>
      </c>
      <c r="C8" s="34">
        <f>C9</f>
        <v>12434.2</v>
      </c>
      <c r="D8" s="53">
        <f>D9</f>
        <v>5503.3</v>
      </c>
      <c r="E8" s="53">
        <f>E9</f>
        <v>11837.7</v>
      </c>
      <c r="F8" s="55" t="s">
        <v>114</v>
      </c>
      <c r="G8" s="53">
        <f t="shared" si="0"/>
        <v>95.202747261584989</v>
      </c>
      <c r="H8" s="37"/>
    </row>
    <row r="9" spans="1:8">
      <c r="A9" s="45" t="s">
        <v>44</v>
      </c>
      <c r="B9" s="46" t="s">
        <v>45</v>
      </c>
      <c r="C9" s="34">
        <v>12434.2</v>
      </c>
      <c r="D9" s="53">
        <v>5503.3</v>
      </c>
      <c r="E9" s="53">
        <v>11837.7</v>
      </c>
      <c r="F9" s="55" t="s">
        <v>114</v>
      </c>
      <c r="G9" s="53">
        <f t="shared" si="0"/>
        <v>95.202747261584989</v>
      </c>
    </row>
    <row r="10" spans="1:8" ht="41.25" customHeight="1">
      <c r="A10" s="45" t="s">
        <v>81</v>
      </c>
      <c r="B10" s="46" t="s">
        <v>82</v>
      </c>
      <c r="C10" s="34">
        <v>1470.9</v>
      </c>
      <c r="D10" s="53">
        <v>2136.1</v>
      </c>
      <c r="E10" s="53">
        <v>1670.2</v>
      </c>
      <c r="F10" s="55">
        <f t="shared" si="1"/>
        <v>78.189223350966714</v>
      </c>
      <c r="G10" s="53">
        <f t="shared" si="0"/>
        <v>113.54952750016996</v>
      </c>
    </row>
    <row r="11" spans="1:8" ht="15.75" customHeight="1">
      <c r="A11" s="45" t="s">
        <v>46</v>
      </c>
      <c r="B11" s="47">
        <v>1.05E+16</v>
      </c>
      <c r="C11" s="34">
        <f>C12</f>
        <v>503.7</v>
      </c>
      <c r="D11" s="53">
        <f>D12</f>
        <v>840</v>
      </c>
      <c r="E11" s="53">
        <f>E12</f>
        <v>1502.7</v>
      </c>
      <c r="F11" s="55">
        <f t="shared" si="1"/>
        <v>178.89285714285714</v>
      </c>
      <c r="G11" s="53" t="s">
        <v>98</v>
      </c>
      <c r="H11" s="37"/>
    </row>
    <row r="12" spans="1:8" ht="25.5">
      <c r="A12" s="45" t="s">
        <v>47</v>
      </c>
      <c r="B12" s="46" t="s">
        <v>48</v>
      </c>
      <c r="C12" s="34">
        <v>503.7</v>
      </c>
      <c r="D12" s="53">
        <v>840</v>
      </c>
      <c r="E12" s="53">
        <v>1502.7</v>
      </c>
      <c r="F12" s="55">
        <f t="shared" si="1"/>
        <v>178.89285714285714</v>
      </c>
      <c r="G12" s="53" t="s">
        <v>98</v>
      </c>
      <c r="H12" s="27"/>
    </row>
    <row r="13" spans="1:8">
      <c r="A13" s="45" t="s">
        <v>49</v>
      </c>
      <c r="B13" s="47">
        <v>1.06E+16</v>
      </c>
      <c r="C13" s="34">
        <f>C14+C15</f>
        <v>1424.9</v>
      </c>
      <c r="D13" s="53">
        <f>D14+D15</f>
        <v>4367.8</v>
      </c>
      <c r="E13" s="53">
        <f>E14+E15</f>
        <v>1503.3</v>
      </c>
      <c r="F13" s="55">
        <f t="shared" si="1"/>
        <v>34.41778469710151</v>
      </c>
      <c r="G13" s="53">
        <f t="shared" si="0"/>
        <v>105.50214050108779</v>
      </c>
      <c r="H13" s="27"/>
    </row>
    <row r="14" spans="1:8">
      <c r="A14" s="45" t="s">
        <v>50</v>
      </c>
      <c r="B14" s="46" t="s">
        <v>51</v>
      </c>
      <c r="C14" s="34">
        <v>428.7</v>
      </c>
      <c r="D14" s="53">
        <v>1992</v>
      </c>
      <c r="E14" s="53">
        <v>646.4</v>
      </c>
      <c r="F14" s="55">
        <f t="shared" si="1"/>
        <v>32.449799196787147</v>
      </c>
      <c r="G14" s="53">
        <f t="shared" si="0"/>
        <v>150.78143223699556</v>
      </c>
      <c r="H14" s="37"/>
    </row>
    <row r="15" spans="1:8">
      <c r="A15" s="45" t="s">
        <v>52</v>
      </c>
      <c r="B15" s="46" t="s">
        <v>53</v>
      </c>
      <c r="C15" s="34">
        <v>996.2</v>
      </c>
      <c r="D15" s="53">
        <v>2375.8000000000002</v>
      </c>
      <c r="E15" s="53">
        <v>856.9</v>
      </c>
      <c r="F15" s="55">
        <f t="shared" si="1"/>
        <v>36.067850829194377</v>
      </c>
      <c r="G15" s="53">
        <f t="shared" si="0"/>
        <v>86.016864083517362</v>
      </c>
      <c r="H15" s="37"/>
    </row>
    <row r="16" spans="1:8" ht="17.25" customHeight="1">
      <c r="A16" s="45" t="s">
        <v>54</v>
      </c>
      <c r="B16" s="47">
        <v>1.08E+16</v>
      </c>
      <c r="C16" s="34">
        <v>0.2</v>
      </c>
      <c r="D16" s="53">
        <v>0</v>
      </c>
      <c r="E16" s="53">
        <v>0.4</v>
      </c>
      <c r="F16" s="55">
        <v>0</v>
      </c>
      <c r="G16" s="53" t="s">
        <v>99</v>
      </c>
      <c r="H16" s="37"/>
    </row>
    <row r="17" spans="1:8" ht="46.5" customHeight="1">
      <c r="A17" s="45" t="s">
        <v>66</v>
      </c>
      <c r="B17" s="47">
        <v>1.11E+16</v>
      </c>
      <c r="C17" s="34">
        <v>14.9</v>
      </c>
      <c r="D17" s="53">
        <v>0</v>
      </c>
      <c r="E17" s="53">
        <v>98</v>
      </c>
      <c r="F17" s="55">
        <v>0</v>
      </c>
      <c r="G17" s="53" t="s">
        <v>113</v>
      </c>
      <c r="H17" s="37"/>
    </row>
    <row r="18" spans="1:8" s="33" customFormat="1" ht="23.25" customHeight="1">
      <c r="A18" s="45" t="s">
        <v>97</v>
      </c>
      <c r="B18" s="47">
        <v>1.17E+16</v>
      </c>
      <c r="C18" s="34">
        <v>42.8</v>
      </c>
      <c r="D18" s="53">
        <v>0</v>
      </c>
      <c r="E18" s="53">
        <v>1.8</v>
      </c>
      <c r="F18" s="55">
        <v>0</v>
      </c>
      <c r="G18" s="53">
        <f t="shared" si="0"/>
        <v>4.2056074766355147</v>
      </c>
      <c r="H18" s="37"/>
    </row>
    <row r="19" spans="1:8" ht="39.75" customHeight="1">
      <c r="A19" s="45" t="s">
        <v>55</v>
      </c>
      <c r="B19" s="46" t="s">
        <v>67</v>
      </c>
      <c r="C19" s="34">
        <f>C20+C23+C24+C26+C27</f>
        <v>9195.8000000000011</v>
      </c>
      <c r="D19" s="53">
        <f>D20+D23+D24+D26+D27</f>
        <v>8725.5</v>
      </c>
      <c r="E19" s="53">
        <f>E20+E23+E24+E26+E27</f>
        <v>8215.7999999999993</v>
      </c>
      <c r="F19" s="55">
        <f t="shared" si="1"/>
        <v>94.158500945504542</v>
      </c>
      <c r="G19" s="53">
        <f t="shared" si="0"/>
        <v>89.342960916940328</v>
      </c>
      <c r="H19" s="37"/>
    </row>
    <row r="20" spans="1:8" ht="54.75" customHeight="1">
      <c r="A20" s="45" t="s">
        <v>56</v>
      </c>
      <c r="B20" s="46" t="s">
        <v>68</v>
      </c>
      <c r="C20" s="34">
        <f>C21</f>
        <v>115.8</v>
      </c>
      <c r="D20" s="53">
        <f>D21</f>
        <v>165.6</v>
      </c>
      <c r="E20" s="53">
        <f>E21</f>
        <v>124.2</v>
      </c>
      <c r="F20" s="55">
        <f t="shared" si="1"/>
        <v>75</v>
      </c>
      <c r="G20" s="53">
        <f t="shared" si="0"/>
        <v>107.25388601036269</v>
      </c>
      <c r="H20" s="37"/>
    </row>
    <row r="21" spans="1:8" ht="51">
      <c r="A21" s="16" t="s">
        <v>57</v>
      </c>
      <c r="B21" s="17" t="s">
        <v>83</v>
      </c>
      <c r="C21" s="34">
        <v>115.8</v>
      </c>
      <c r="D21" s="53">
        <v>165.6</v>
      </c>
      <c r="E21" s="53">
        <v>124.2</v>
      </c>
      <c r="F21" s="55">
        <f t="shared" si="1"/>
        <v>75</v>
      </c>
      <c r="G21" s="53">
        <f t="shared" si="0"/>
        <v>107.25388601036269</v>
      </c>
      <c r="H21" s="37"/>
    </row>
    <row r="22" spans="1:8" ht="66" hidden="1" customHeight="1">
      <c r="A22" s="16" t="s">
        <v>72</v>
      </c>
      <c r="B22" s="17" t="s">
        <v>80</v>
      </c>
      <c r="C22" s="34"/>
      <c r="D22" s="53"/>
      <c r="E22" s="53"/>
      <c r="F22" s="55" t="e">
        <f t="shared" si="1"/>
        <v>#DIV/0!</v>
      </c>
      <c r="G22" s="53" t="e">
        <f t="shared" si="0"/>
        <v>#DIV/0!</v>
      </c>
      <c r="H22" s="37"/>
    </row>
    <row r="23" spans="1:8" s="24" customFormat="1" ht="42" customHeight="1">
      <c r="A23" s="16" t="s">
        <v>73</v>
      </c>
      <c r="B23" s="17" t="s">
        <v>84</v>
      </c>
      <c r="C23" s="50">
        <v>8149.2</v>
      </c>
      <c r="D23" s="53">
        <v>7251</v>
      </c>
      <c r="E23" s="54">
        <v>7251</v>
      </c>
      <c r="F23" s="55">
        <f t="shared" si="1"/>
        <v>100</v>
      </c>
      <c r="G23" s="53">
        <f t="shared" si="0"/>
        <v>88.978059195994703</v>
      </c>
      <c r="H23" s="37"/>
    </row>
    <row r="24" spans="1:8" ht="52.5" customHeight="1">
      <c r="A24" s="16" t="s">
        <v>58</v>
      </c>
      <c r="B24" s="17" t="s">
        <v>69</v>
      </c>
      <c r="C24" s="34">
        <f>C25</f>
        <v>247.2</v>
      </c>
      <c r="D24" s="53">
        <f>D25</f>
        <v>414.3</v>
      </c>
      <c r="E24" s="53">
        <f>E25</f>
        <v>256.60000000000002</v>
      </c>
      <c r="F24" s="55">
        <f t="shared" si="1"/>
        <v>61.935795317402849</v>
      </c>
      <c r="G24" s="53">
        <f t="shared" si="0"/>
        <v>103.80258899676377</v>
      </c>
      <c r="H24" s="37"/>
    </row>
    <row r="25" spans="1:8" ht="57" customHeight="1">
      <c r="A25" s="16" t="s">
        <v>59</v>
      </c>
      <c r="B25" s="17" t="s">
        <v>70</v>
      </c>
      <c r="C25" s="34">
        <v>247.2</v>
      </c>
      <c r="D25" s="53">
        <v>414.3</v>
      </c>
      <c r="E25" s="53">
        <v>256.60000000000002</v>
      </c>
      <c r="F25" s="55">
        <f t="shared" si="1"/>
        <v>61.935795317402849</v>
      </c>
      <c r="G25" s="53">
        <f t="shared" si="0"/>
        <v>103.80258899676377</v>
      </c>
      <c r="H25" s="37"/>
    </row>
    <row r="26" spans="1:8" ht="18" customHeight="1">
      <c r="A26" s="16" t="s">
        <v>60</v>
      </c>
      <c r="B26" s="17" t="s">
        <v>71</v>
      </c>
      <c r="C26" s="34">
        <v>603.6</v>
      </c>
      <c r="D26" s="53">
        <v>894.6</v>
      </c>
      <c r="E26" s="53">
        <v>584</v>
      </c>
      <c r="F26" s="55">
        <f t="shared" si="1"/>
        <v>65.280572322825847</v>
      </c>
      <c r="G26" s="53">
        <f t="shared" si="0"/>
        <v>96.752816434724977</v>
      </c>
      <c r="H26" s="37"/>
    </row>
    <row r="27" spans="1:8" s="33" customFormat="1" ht="18" customHeight="1">
      <c r="A27" s="35" t="s">
        <v>91</v>
      </c>
      <c r="B27" s="36" t="s">
        <v>92</v>
      </c>
      <c r="C27" s="51">
        <v>80</v>
      </c>
      <c r="D27" s="53">
        <v>0</v>
      </c>
      <c r="E27" s="55">
        <v>0</v>
      </c>
      <c r="F27" s="55">
        <v>0</v>
      </c>
      <c r="G27" s="53">
        <f t="shared" si="0"/>
        <v>0</v>
      </c>
      <c r="H27" s="37"/>
    </row>
    <row r="28" spans="1:8" ht="18.75" customHeight="1">
      <c r="A28" s="39" t="s">
        <v>4</v>
      </c>
      <c r="B28" s="62"/>
      <c r="C28" s="41">
        <f>C30+C34+C36+C39+C44+C46</f>
        <v>16686.100000000002</v>
      </c>
      <c r="D28" s="41">
        <f>D30+D34+D36+D39+D44+D46+D42</f>
        <v>36315.4</v>
      </c>
      <c r="E28" s="41">
        <f>E30+E34+E36+E39+E42+E44</f>
        <v>18764.8</v>
      </c>
      <c r="F28" s="42">
        <f>E28/D28*100</f>
        <v>51.671742566514482</v>
      </c>
      <c r="G28" s="41">
        <f t="shared" si="0"/>
        <v>112.45767435170589</v>
      </c>
      <c r="H28" s="37"/>
    </row>
    <row r="29" spans="1:8">
      <c r="A29" s="18" t="s">
        <v>3</v>
      </c>
      <c r="B29" s="19"/>
      <c r="C29" s="52"/>
      <c r="D29" s="52"/>
      <c r="E29" s="52"/>
      <c r="F29" s="55"/>
      <c r="G29" s="53"/>
      <c r="H29" s="37"/>
    </row>
    <row r="30" spans="1:8" ht="16.5" customHeight="1">
      <c r="A30" s="18" t="s">
        <v>5</v>
      </c>
      <c r="B30" s="20" t="s">
        <v>6</v>
      </c>
      <c r="C30" s="53">
        <f>C31+C32+C33</f>
        <v>3632.9</v>
      </c>
      <c r="D30" s="53">
        <f>D31+D32+D33</f>
        <v>16483.900000000001</v>
      </c>
      <c r="E30" s="53">
        <f>E31+E32+E33</f>
        <v>3772.4</v>
      </c>
      <c r="F30" s="55">
        <f t="shared" ref="F29:F45" si="2">E30/D30*100</f>
        <v>22.885360867270489</v>
      </c>
      <c r="G30" s="53">
        <f t="shared" si="0"/>
        <v>103.83990751190508</v>
      </c>
      <c r="H30" s="37"/>
    </row>
    <row r="31" spans="1:8" ht="51" customHeight="1">
      <c r="A31" s="18" t="s">
        <v>7</v>
      </c>
      <c r="B31" s="21" t="s">
        <v>8</v>
      </c>
      <c r="C31" s="53">
        <v>3624.8</v>
      </c>
      <c r="D31" s="53">
        <v>5083.8</v>
      </c>
      <c r="E31" s="53">
        <v>3761.9</v>
      </c>
      <c r="F31" s="55">
        <f t="shared" si="2"/>
        <v>73.997796923561111</v>
      </c>
      <c r="G31" s="53">
        <f t="shared" si="0"/>
        <v>103.78227764290445</v>
      </c>
      <c r="H31" s="37"/>
    </row>
    <row r="32" spans="1:8" ht="17.25" customHeight="1">
      <c r="A32" s="22" t="s">
        <v>76</v>
      </c>
      <c r="B32" s="21" t="s">
        <v>75</v>
      </c>
      <c r="C32" s="53">
        <v>0</v>
      </c>
      <c r="D32" s="60">
        <v>5</v>
      </c>
      <c r="E32" s="53">
        <v>0</v>
      </c>
      <c r="F32" s="55">
        <f t="shared" si="2"/>
        <v>0</v>
      </c>
      <c r="G32" s="53">
        <v>0</v>
      </c>
      <c r="H32" s="37"/>
    </row>
    <row r="33" spans="1:8" ht="24.75" customHeight="1">
      <c r="A33" s="18" t="s">
        <v>9</v>
      </c>
      <c r="B33" s="20" t="s">
        <v>10</v>
      </c>
      <c r="C33" s="53">
        <v>8.1</v>
      </c>
      <c r="D33" s="53">
        <v>11395.1</v>
      </c>
      <c r="E33" s="53">
        <v>10.5</v>
      </c>
      <c r="F33" s="55">
        <f t="shared" si="2"/>
        <v>9.2144869285921138E-2</v>
      </c>
      <c r="G33" s="53">
        <f t="shared" si="0"/>
        <v>129.62962962962962</v>
      </c>
      <c r="H33" s="37"/>
    </row>
    <row r="34" spans="1:8" ht="14.25" customHeight="1">
      <c r="A34" s="18" t="s">
        <v>11</v>
      </c>
      <c r="B34" s="20" t="s">
        <v>12</v>
      </c>
      <c r="C34" s="53">
        <f>C35</f>
        <v>247.2</v>
      </c>
      <c r="D34" s="53">
        <f>D35</f>
        <v>414.3</v>
      </c>
      <c r="E34" s="53">
        <f>E35</f>
        <v>256.60000000000002</v>
      </c>
      <c r="F34" s="55">
        <f t="shared" si="2"/>
        <v>61.935795317402849</v>
      </c>
      <c r="G34" s="53">
        <f t="shared" si="0"/>
        <v>103.80258899676377</v>
      </c>
      <c r="H34" s="37"/>
    </row>
    <row r="35" spans="1:8" ht="25.5">
      <c r="A35" s="18" t="s">
        <v>13</v>
      </c>
      <c r="B35" s="20" t="s">
        <v>14</v>
      </c>
      <c r="C35" s="53">
        <v>247.2</v>
      </c>
      <c r="D35" s="53">
        <v>414.3</v>
      </c>
      <c r="E35" s="53">
        <v>256.60000000000002</v>
      </c>
      <c r="F35" s="55">
        <f t="shared" si="2"/>
        <v>61.935795317402849</v>
      </c>
      <c r="G35" s="53">
        <f t="shared" si="0"/>
        <v>103.80258899676377</v>
      </c>
      <c r="H35" s="37"/>
    </row>
    <row r="36" spans="1:8" ht="14.25" customHeight="1">
      <c r="A36" s="18" t="s">
        <v>15</v>
      </c>
      <c r="B36" s="20" t="s">
        <v>16</v>
      </c>
      <c r="C36" s="53">
        <f>C37+C38</f>
        <v>7525</v>
      </c>
      <c r="D36" s="53">
        <f>D37+D38</f>
        <v>9557.6</v>
      </c>
      <c r="E36" s="53">
        <f>E37+E38</f>
        <v>9156.1</v>
      </c>
      <c r="F36" s="55">
        <f t="shared" si="2"/>
        <v>95.799154599481042</v>
      </c>
      <c r="G36" s="53">
        <f t="shared" si="0"/>
        <v>121.67574750830565</v>
      </c>
      <c r="H36" s="37"/>
    </row>
    <row r="37" spans="1:8" ht="25.5">
      <c r="A37" s="18" t="s">
        <v>17</v>
      </c>
      <c r="B37" s="20" t="s">
        <v>18</v>
      </c>
      <c r="C37" s="53">
        <v>7525</v>
      </c>
      <c r="D37" s="53">
        <v>9536.6</v>
      </c>
      <c r="E37" s="53">
        <v>9135.1</v>
      </c>
      <c r="F37" s="55">
        <f t="shared" si="2"/>
        <v>95.789904158714847</v>
      </c>
      <c r="G37" s="53">
        <f t="shared" si="0"/>
        <v>121.39667774086379</v>
      </c>
      <c r="H37" s="37"/>
    </row>
    <row r="38" spans="1:8" ht="26.25" customHeight="1">
      <c r="A38" s="18" t="s">
        <v>78</v>
      </c>
      <c r="B38" s="20" t="s">
        <v>79</v>
      </c>
      <c r="C38" s="53">
        <v>0</v>
      </c>
      <c r="D38" s="53">
        <v>21</v>
      </c>
      <c r="E38" s="53">
        <v>21</v>
      </c>
      <c r="F38" s="55">
        <f t="shared" si="2"/>
        <v>100</v>
      </c>
      <c r="G38" s="53">
        <v>0</v>
      </c>
      <c r="H38" s="37"/>
    </row>
    <row r="39" spans="1:8" ht="15" customHeight="1">
      <c r="A39" s="18" t="s">
        <v>19</v>
      </c>
      <c r="B39" s="20" t="s">
        <v>20</v>
      </c>
      <c r="C39" s="53">
        <f>C40+C41</f>
        <v>3148.3</v>
      </c>
      <c r="D39" s="53">
        <f>D40+D41</f>
        <v>5260.4</v>
      </c>
      <c r="E39" s="53">
        <f>E40+E41</f>
        <v>2012.9</v>
      </c>
      <c r="F39" s="55">
        <f t="shared" si="2"/>
        <v>38.265150939092088</v>
      </c>
      <c r="G39" s="53">
        <f t="shared" si="0"/>
        <v>63.936092494362043</v>
      </c>
      <c r="H39" s="37"/>
    </row>
    <row r="40" spans="1:8" ht="15" customHeight="1">
      <c r="A40" s="18" t="s">
        <v>21</v>
      </c>
      <c r="B40" s="20" t="s">
        <v>22</v>
      </c>
      <c r="C40" s="53">
        <v>13.8</v>
      </c>
      <c r="D40" s="53">
        <v>24.9</v>
      </c>
      <c r="E40" s="53">
        <v>24.9</v>
      </c>
      <c r="F40" s="55">
        <f t="shared" si="2"/>
        <v>100</v>
      </c>
      <c r="G40" s="53">
        <f t="shared" si="0"/>
        <v>180.43478260869563</v>
      </c>
      <c r="H40" s="37"/>
    </row>
    <row r="41" spans="1:8" ht="15" customHeight="1">
      <c r="A41" s="18" t="s">
        <v>23</v>
      </c>
      <c r="B41" s="20" t="s">
        <v>24</v>
      </c>
      <c r="C41" s="53">
        <v>3134.5</v>
      </c>
      <c r="D41" s="53">
        <v>5235.5</v>
      </c>
      <c r="E41" s="53">
        <v>1988</v>
      </c>
      <c r="F41" s="55">
        <f t="shared" si="2"/>
        <v>37.971540445038677</v>
      </c>
      <c r="G41" s="53">
        <f t="shared" si="0"/>
        <v>63.423193491784971</v>
      </c>
      <c r="H41" s="37"/>
    </row>
    <row r="42" spans="1:8" s="33" customFormat="1" ht="15" customHeight="1">
      <c r="A42" s="18" t="s">
        <v>109</v>
      </c>
      <c r="B42" s="20" t="s">
        <v>111</v>
      </c>
      <c r="C42" s="53">
        <v>0</v>
      </c>
      <c r="D42" s="53">
        <f>D43</f>
        <v>4.5</v>
      </c>
      <c r="E42" s="53">
        <f>E43</f>
        <v>4.5</v>
      </c>
      <c r="F42" s="55">
        <f t="shared" si="2"/>
        <v>100</v>
      </c>
      <c r="G42" s="53">
        <v>0</v>
      </c>
      <c r="H42" s="37"/>
    </row>
    <row r="43" spans="1:8" s="33" customFormat="1" ht="39" customHeight="1">
      <c r="A43" s="18" t="s">
        <v>110</v>
      </c>
      <c r="B43" s="20" t="s">
        <v>112</v>
      </c>
      <c r="C43" s="53">
        <v>0</v>
      </c>
      <c r="D43" s="53">
        <v>4.5</v>
      </c>
      <c r="E43" s="53">
        <v>4.5</v>
      </c>
      <c r="F43" s="55">
        <f t="shared" si="2"/>
        <v>100</v>
      </c>
      <c r="G43" s="53">
        <v>0</v>
      </c>
      <c r="H43" s="37"/>
    </row>
    <row r="44" spans="1:8" ht="15" customHeight="1">
      <c r="A44" s="18" t="s">
        <v>77</v>
      </c>
      <c r="B44" s="20" t="s">
        <v>25</v>
      </c>
      <c r="C44" s="53">
        <f>C45</f>
        <v>2132.6999999999998</v>
      </c>
      <c r="D44" s="53">
        <f>D45</f>
        <v>4594.7</v>
      </c>
      <c r="E44" s="53">
        <f>E45</f>
        <v>3562.3</v>
      </c>
      <c r="F44" s="55">
        <f t="shared" si="2"/>
        <v>77.530633120769593</v>
      </c>
      <c r="G44" s="53">
        <f t="shared" si="0"/>
        <v>167.03240024382239</v>
      </c>
      <c r="H44" s="37"/>
    </row>
    <row r="45" spans="1:8" ht="14.25" customHeight="1">
      <c r="A45" s="18" t="s">
        <v>26</v>
      </c>
      <c r="B45" s="20" t="s">
        <v>27</v>
      </c>
      <c r="C45" s="53">
        <v>2132.6999999999998</v>
      </c>
      <c r="D45" s="53">
        <v>4594.7</v>
      </c>
      <c r="E45" s="53">
        <v>3562.3</v>
      </c>
      <c r="F45" s="55">
        <f t="shared" si="2"/>
        <v>77.530633120769593</v>
      </c>
      <c r="G45" s="53">
        <f t="shared" si="0"/>
        <v>167.03240024382239</v>
      </c>
      <c r="H45" s="37"/>
    </row>
    <row r="46" spans="1:8" s="26" customFormat="1" ht="40.5" hidden="1" customHeight="1">
      <c r="A46" s="18" t="s">
        <v>85</v>
      </c>
      <c r="B46" s="20" t="s">
        <v>87</v>
      </c>
      <c r="C46" s="53">
        <f>C47</f>
        <v>0</v>
      </c>
      <c r="D46" s="48">
        <f>D47</f>
        <v>0</v>
      </c>
      <c r="E46" s="48">
        <f>E47</f>
        <v>0</v>
      </c>
      <c r="F46" s="49">
        <v>0</v>
      </c>
      <c r="G46" s="48" t="e">
        <f t="shared" ref="G30:G47" si="3">E46/C46*100</f>
        <v>#DIV/0!</v>
      </c>
      <c r="H46" s="27"/>
    </row>
    <row r="47" spans="1:8" s="26" customFormat="1" ht="18.75" hidden="1" customHeight="1">
      <c r="A47" s="18" t="s">
        <v>86</v>
      </c>
      <c r="B47" s="20" t="s">
        <v>88</v>
      </c>
      <c r="C47" s="53">
        <v>0</v>
      </c>
      <c r="D47" s="48">
        <v>0</v>
      </c>
      <c r="E47" s="48"/>
      <c r="F47" s="49">
        <v>0</v>
      </c>
      <c r="G47" s="48" t="e">
        <f t="shared" si="3"/>
        <v>#DIV/0!</v>
      </c>
      <c r="H47" s="27"/>
    </row>
    <row r="48" spans="1:8" ht="30.75" customHeight="1">
      <c r="A48" s="18" t="s">
        <v>28</v>
      </c>
      <c r="B48" s="20"/>
      <c r="C48" s="53">
        <f>C5-C28</f>
        <v>8401.2999999999993</v>
      </c>
      <c r="D48" s="53">
        <f>D5-D28</f>
        <v>-14742.7</v>
      </c>
      <c r="E48" s="53">
        <f>E5-E28</f>
        <v>6065.1000000000022</v>
      </c>
      <c r="F48" s="53"/>
      <c r="G48" s="53"/>
      <c r="H48" s="27"/>
    </row>
    <row r="49" spans="1:8" ht="14.25" customHeight="1">
      <c r="A49" s="65" t="s">
        <v>29</v>
      </c>
      <c r="B49" s="63"/>
      <c r="C49" s="41">
        <f t="shared" ref="C49" si="4">C51</f>
        <v>-8401.3000000000029</v>
      </c>
      <c r="D49" s="41">
        <f t="shared" ref="D49:E49" si="5">D51</f>
        <v>14742.7</v>
      </c>
      <c r="E49" s="41">
        <f t="shared" si="5"/>
        <v>-6065.0999999999985</v>
      </c>
      <c r="F49" s="41"/>
      <c r="G49" s="41"/>
      <c r="H49" s="27"/>
    </row>
    <row r="50" spans="1:8">
      <c r="A50" s="18" t="s">
        <v>3</v>
      </c>
      <c r="B50" s="20"/>
      <c r="C50" s="53"/>
      <c r="D50" s="53"/>
      <c r="E50" s="53"/>
      <c r="F50" s="53"/>
      <c r="G50" s="53"/>
      <c r="H50" s="27"/>
    </row>
    <row r="51" spans="1:8" ht="27.75" customHeight="1">
      <c r="A51" s="18" t="s">
        <v>30</v>
      </c>
      <c r="B51" s="20" t="s">
        <v>31</v>
      </c>
      <c r="C51" s="53">
        <f>C52+C53</f>
        <v>-8401.3000000000029</v>
      </c>
      <c r="D51" s="53">
        <f>D52+D53</f>
        <v>14742.7</v>
      </c>
      <c r="E51" s="53">
        <f>E52+E53</f>
        <v>-6065.0999999999985</v>
      </c>
      <c r="F51" s="53"/>
      <c r="G51" s="53"/>
    </row>
    <row r="52" spans="1:8" ht="25.5">
      <c r="A52" s="18" t="s">
        <v>32</v>
      </c>
      <c r="B52" s="20" t="s">
        <v>33</v>
      </c>
      <c r="C52" s="53">
        <v>-25300.9</v>
      </c>
      <c r="D52" s="53">
        <v>-21572.7</v>
      </c>
      <c r="E52" s="53">
        <v>-25081.3</v>
      </c>
      <c r="F52" s="53"/>
      <c r="G52" s="53"/>
    </row>
    <row r="53" spans="1:8" ht="29.25" customHeight="1">
      <c r="A53" s="18" t="s">
        <v>34</v>
      </c>
      <c r="B53" s="20" t="s">
        <v>35</v>
      </c>
      <c r="C53" s="53">
        <v>16899.599999999999</v>
      </c>
      <c r="D53" s="53">
        <v>36315.4</v>
      </c>
      <c r="E53" s="53">
        <v>19016.2</v>
      </c>
      <c r="F53" s="53"/>
      <c r="G53" s="53"/>
    </row>
    <row r="54" spans="1:8">
      <c r="A54" s="5"/>
      <c r="B54" s="5"/>
      <c r="C54" s="5"/>
      <c r="D54" s="5"/>
      <c r="E54" s="5"/>
      <c r="F54" s="32"/>
      <c r="G54" s="32"/>
    </row>
    <row r="55" spans="1:8">
      <c r="A55" s="5"/>
      <c r="B55" s="5"/>
      <c r="C55" s="5"/>
      <c r="D55" s="23"/>
      <c r="E55" s="5"/>
      <c r="F55" s="32"/>
      <c r="G55" s="32"/>
    </row>
    <row r="56" spans="1:8">
      <c r="A56" s="5"/>
      <c r="B56" s="5"/>
      <c r="C56" s="5"/>
      <c r="D56" s="5"/>
      <c r="E56" s="5"/>
      <c r="F56" s="5"/>
      <c r="G56" s="5"/>
    </row>
    <row r="57" spans="1:8" ht="15.75">
      <c r="A57" s="56" t="s">
        <v>41</v>
      </c>
      <c r="B57" s="56"/>
      <c r="C57" s="56"/>
      <c r="D57" s="56"/>
      <c r="E57" s="56"/>
      <c r="F57" s="56"/>
      <c r="G57" s="56"/>
    </row>
    <row r="58" spans="1:8">
      <c r="A58" s="5"/>
      <c r="B58" s="5"/>
      <c r="C58" s="5"/>
      <c r="D58" s="5"/>
      <c r="E58" s="5"/>
      <c r="F58" s="5"/>
      <c r="G58" s="5"/>
    </row>
    <row r="59" spans="1:8">
      <c r="A59" s="5"/>
      <c r="B59" s="5"/>
      <c r="C59" s="5"/>
      <c r="D59" s="5"/>
      <c r="E59" s="5"/>
      <c r="F59" s="5"/>
      <c r="G59" s="5"/>
    </row>
    <row r="60" spans="1:8">
      <c r="A60" s="5"/>
      <c r="B60" s="5"/>
      <c r="C60" s="5"/>
      <c r="D60" s="5"/>
      <c r="E60" s="5"/>
      <c r="F60" s="5"/>
      <c r="G60" s="5"/>
    </row>
  </sheetData>
  <mergeCells count="2">
    <mergeCell ref="A57:G57"/>
    <mergeCell ref="A2:G2"/>
  </mergeCells>
  <pageMargins left="0.70866141732283472" right="0.70866141732283472" top="0.74803149606299213" bottom="0.74803149606299213" header="0.31496062992125984" footer="0.31496062992125984"/>
  <pageSetup paperSize="9" scale="7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G6" sqref="G6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1"/>
      <c r="B1" s="11"/>
      <c r="C1" s="11"/>
      <c r="D1" s="11"/>
      <c r="E1" s="11"/>
      <c r="F1" s="11"/>
      <c r="G1" s="11"/>
    </row>
    <row r="2" spans="1:7" ht="96" customHeight="1">
      <c r="A2" s="57" t="s">
        <v>104</v>
      </c>
      <c r="B2" s="58"/>
      <c r="C2" s="58"/>
      <c r="D2" s="58"/>
      <c r="E2" s="58"/>
      <c r="F2" s="58"/>
      <c r="G2" s="58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4" t="s">
        <v>105</v>
      </c>
      <c r="D4" s="4" t="s">
        <v>106</v>
      </c>
      <c r="E4" s="4" t="s">
        <v>107</v>
      </c>
      <c r="F4" s="4" t="s">
        <v>93</v>
      </c>
      <c r="G4" s="4" t="s">
        <v>94</v>
      </c>
    </row>
    <row r="5" spans="1:7" ht="51">
      <c r="A5" s="12" t="s">
        <v>38</v>
      </c>
      <c r="B5" s="69">
        <v>4.5</v>
      </c>
      <c r="C5" s="70">
        <v>2365.3000000000002</v>
      </c>
      <c r="D5" s="70">
        <v>3128.7</v>
      </c>
      <c r="E5" s="70">
        <v>2170.6999999999998</v>
      </c>
      <c r="F5" s="68">
        <f>E5/D5*100</f>
        <v>69.380253779525034</v>
      </c>
      <c r="G5" s="68">
        <f>E5/C5*100</f>
        <v>91.772713820656975</v>
      </c>
    </row>
    <row r="6" spans="1:7" ht="38.25">
      <c r="A6" s="13" t="s">
        <v>39</v>
      </c>
      <c r="B6" s="69">
        <v>3.5</v>
      </c>
      <c r="C6" s="70">
        <v>1247.2</v>
      </c>
      <c r="D6" s="70">
        <v>2173.6</v>
      </c>
      <c r="E6" s="70">
        <v>1474.2</v>
      </c>
      <c r="F6" s="68">
        <f>E6/D6*100</f>
        <v>67.822966507177043</v>
      </c>
      <c r="G6" s="68">
        <f>E6/C6*100</f>
        <v>118.20076972418217</v>
      </c>
    </row>
    <row r="7" spans="1:7">
      <c r="A7" s="11"/>
      <c r="B7" s="11"/>
      <c r="C7" s="11"/>
      <c r="D7" s="11"/>
      <c r="E7" s="11"/>
      <c r="F7" s="11"/>
      <c r="G7" s="11"/>
    </row>
    <row r="8" spans="1:7">
      <c r="A8" s="11"/>
      <c r="B8" s="11"/>
      <c r="C8" s="11"/>
      <c r="D8" s="11"/>
      <c r="E8" s="11"/>
      <c r="F8" s="11"/>
      <c r="G8" s="11"/>
    </row>
    <row r="9" spans="1:7">
      <c r="A9" s="11"/>
      <c r="B9" s="11"/>
      <c r="C9" s="11"/>
      <c r="D9" s="11"/>
      <c r="E9" s="11"/>
      <c r="F9" s="11"/>
      <c r="G9" s="11"/>
    </row>
    <row r="10" spans="1:7" ht="15.75">
      <c r="A10" s="59" t="s">
        <v>63</v>
      </c>
      <c r="B10" s="59"/>
      <c r="C10" s="59"/>
      <c r="D10" s="59"/>
      <c r="E10" s="59"/>
      <c r="F10" s="59"/>
      <c r="G10" s="59"/>
    </row>
    <row r="11" spans="1:7">
      <c r="A11" s="11"/>
      <c r="B11" s="11"/>
      <c r="C11" s="11"/>
      <c r="D11" s="11"/>
      <c r="E11" s="11"/>
      <c r="F11" s="11"/>
      <c r="G11" s="11"/>
    </row>
    <row r="12" spans="1:7">
      <c r="A12" s="11"/>
      <c r="B12" s="11"/>
      <c r="C12" s="11"/>
      <c r="D12" s="11"/>
      <c r="E12" s="11"/>
      <c r="F12" s="11"/>
      <c r="G12" s="11"/>
    </row>
    <row r="13" spans="1:7">
      <c r="A13" s="11"/>
      <c r="B13" s="11"/>
      <c r="C13" s="11"/>
      <c r="D13" s="11"/>
      <c r="E13" s="11"/>
      <c r="F13" s="11"/>
      <c r="G13" s="11"/>
    </row>
    <row r="14" spans="1:7">
      <c r="A14" s="11"/>
      <c r="B14" s="11"/>
      <c r="C14" s="11"/>
      <c r="D14" s="11"/>
      <c r="E14" s="11"/>
      <c r="F14" s="11"/>
      <c r="G14" s="11"/>
    </row>
    <row r="15" spans="1:7">
      <c r="A15" s="11"/>
      <c r="B15" s="11"/>
      <c r="C15" s="11"/>
      <c r="D15" s="11"/>
      <c r="E15" s="11"/>
      <c r="F15" s="11"/>
      <c r="G15" s="11"/>
    </row>
    <row r="16" spans="1:7">
      <c r="A16" s="11"/>
      <c r="B16" s="11"/>
      <c r="C16" s="11"/>
      <c r="D16" s="11"/>
      <c r="E16" s="11"/>
      <c r="F16" s="11"/>
      <c r="G16" s="11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E4" sqref="E4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1"/>
      <c r="B1" s="11"/>
      <c r="C1" s="11"/>
      <c r="D1" s="11"/>
      <c r="E1" s="11"/>
      <c r="F1" s="11"/>
    </row>
    <row r="2" spans="1:7" ht="96" customHeight="1">
      <c r="A2" s="57" t="s">
        <v>108</v>
      </c>
      <c r="B2" s="58"/>
      <c r="C2" s="58"/>
      <c r="D2" s="58"/>
      <c r="E2" s="58"/>
      <c r="F2" s="58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61</v>
      </c>
      <c r="B4" s="8" t="s">
        <v>105</v>
      </c>
      <c r="C4" s="8" t="s">
        <v>106</v>
      </c>
      <c r="D4" s="8" t="s">
        <v>107</v>
      </c>
      <c r="E4" s="9" t="s">
        <v>93</v>
      </c>
      <c r="F4" s="8" t="s">
        <v>94</v>
      </c>
    </row>
    <row r="5" spans="1:7" ht="66.75" customHeight="1">
      <c r="A5" s="10" t="s">
        <v>74</v>
      </c>
      <c r="B5" s="66">
        <v>0</v>
      </c>
      <c r="C5" s="61">
        <v>2</v>
      </c>
      <c r="D5" s="61">
        <v>2</v>
      </c>
      <c r="E5" s="66">
        <f t="shared" ref="E5:E10" si="0">D5/C5*100</f>
        <v>100</v>
      </c>
      <c r="F5" s="66">
        <v>0</v>
      </c>
    </row>
    <row r="6" spans="1:7" ht="57" customHeight="1">
      <c r="A6" s="30" t="s">
        <v>65</v>
      </c>
      <c r="B6" s="66">
        <v>2342.1</v>
      </c>
      <c r="C6" s="61">
        <v>5235.5</v>
      </c>
      <c r="D6" s="61">
        <v>1988</v>
      </c>
      <c r="E6" s="66">
        <f t="shared" si="0"/>
        <v>37.971540445038677</v>
      </c>
      <c r="F6" s="66">
        <f t="shared" ref="F5:F10" si="1">D6/B6*100</f>
        <v>84.881089620426124</v>
      </c>
      <c r="G6" s="3"/>
    </row>
    <row r="7" spans="1:7" ht="78" customHeight="1">
      <c r="A7" s="28" t="s">
        <v>96</v>
      </c>
      <c r="B7" s="66">
        <v>7525</v>
      </c>
      <c r="C7" s="61">
        <v>9536.6</v>
      </c>
      <c r="D7" s="61">
        <v>9135.1</v>
      </c>
      <c r="E7" s="66">
        <f t="shared" si="0"/>
        <v>95.789904158714847</v>
      </c>
      <c r="F7" s="66">
        <f t="shared" si="1"/>
        <v>121.39667774086379</v>
      </c>
    </row>
    <row r="8" spans="1:7" ht="67.5" customHeight="1">
      <c r="A8" s="28" t="s">
        <v>90</v>
      </c>
      <c r="B8" s="66">
        <v>792.5</v>
      </c>
      <c r="C8" s="61">
        <v>0</v>
      </c>
      <c r="D8" s="61">
        <v>0</v>
      </c>
      <c r="E8" s="66">
        <v>0</v>
      </c>
      <c r="F8" s="66">
        <f t="shared" si="1"/>
        <v>0</v>
      </c>
    </row>
    <row r="9" spans="1:7" s="25" customFormat="1" ht="56.25" customHeight="1">
      <c r="A9" s="28" t="s">
        <v>89</v>
      </c>
      <c r="B9" s="66">
        <v>2132.6999999999998</v>
      </c>
      <c r="C9" s="61">
        <v>4594.7</v>
      </c>
      <c r="D9" s="61">
        <v>3562.3</v>
      </c>
      <c r="E9" s="66">
        <f t="shared" si="0"/>
        <v>77.530633120769593</v>
      </c>
      <c r="F9" s="66">
        <f t="shared" si="1"/>
        <v>167.03240024382239</v>
      </c>
    </row>
    <row r="10" spans="1:7" ht="27.75" customHeight="1">
      <c r="A10" s="29" t="s">
        <v>62</v>
      </c>
      <c r="B10" s="67">
        <f t="shared" ref="B10" si="2">SUM(B5:B9)</f>
        <v>12792.3</v>
      </c>
      <c r="C10" s="67">
        <f t="shared" ref="C10:D10" si="3">SUM(C5:C9)</f>
        <v>19368.8</v>
      </c>
      <c r="D10" s="67">
        <f t="shared" si="3"/>
        <v>14687.400000000001</v>
      </c>
      <c r="E10" s="67">
        <f t="shared" si="0"/>
        <v>75.830201148238416</v>
      </c>
      <c r="F10" s="67">
        <f t="shared" si="1"/>
        <v>114.81438052578505</v>
      </c>
      <c r="G10" s="3"/>
    </row>
    <row r="11" spans="1:7">
      <c r="A11" s="11"/>
      <c r="B11" s="11"/>
      <c r="C11" s="11"/>
      <c r="D11" s="11"/>
      <c r="E11" s="31"/>
      <c r="F11" s="31"/>
    </row>
    <row r="12" spans="1:7">
      <c r="A12" s="11"/>
      <c r="B12" s="11"/>
      <c r="C12" s="11"/>
      <c r="D12" s="11"/>
      <c r="E12" s="11"/>
      <c r="F12" s="11"/>
    </row>
    <row r="13" spans="1:7">
      <c r="A13" s="11"/>
      <c r="B13" s="11"/>
      <c r="C13" s="11"/>
      <c r="D13" s="11"/>
      <c r="E13" s="11"/>
      <c r="F13" s="11"/>
    </row>
    <row r="14" spans="1:7" ht="15.75">
      <c r="A14" s="59" t="s">
        <v>64</v>
      </c>
      <c r="B14" s="59"/>
      <c r="C14" s="59"/>
      <c r="D14" s="59"/>
      <c r="E14" s="59"/>
      <c r="F14" s="59"/>
    </row>
    <row r="15" spans="1:7">
      <c r="A15" s="11"/>
      <c r="B15" s="11"/>
      <c r="C15" s="11"/>
      <c r="D15" s="11"/>
      <c r="E15" s="11"/>
      <c r="F15" s="11"/>
    </row>
    <row r="16" spans="1:7">
      <c r="A16" s="11"/>
      <c r="B16" s="11"/>
      <c r="C16" s="11"/>
      <c r="D16" s="11"/>
      <c r="E16" s="11"/>
      <c r="F16" s="11"/>
    </row>
    <row r="17" spans="1:6">
      <c r="A17" s="11"/>
      <c r="B17" s="11"/>
      <c r="C17" s="11"/>
      <c r="D17" s="11"/>
      <c r="E17" s="11"/>
      <c r="F17" s="11"/>
    </row>
    <row r="18" spans="1:6">
      <c r="A18" s="11"/>
      <c r="B18" s="11"/>
      <c r="C18" s="11"/>
      <c r="D18" s="11"/>
      <c r="E18" s="11"/>
      <c r="F18" s="11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2025-07-30T11:33:52Z</cp:lastPrinted>
  <dcterms:created xsi:type="dcterms:W3CDTF">2017-04-17T10:25:39Z</dcterms:created>
  <dcterms:modified xsi:type="dcterms:W3CDTF">2025-10-22T10:59:19Z</dcterms:modified>
</cp:coreProperties>
</file>