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0" windowWidth="15255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4519" iterate="1"/>
</workbook>
</file>

<file path=xl/calcChain.xml><?xml version="1.0" encoding="utf-8"?>
<calcChain xmlns="http://schemas.openxmlformats.org/spreadsheetml/2006/main">
  <c r="F8" i="1"/>
  <c r="F9"/>
  <c r="F10"/>
  <c r="F11"/>
  <c r="F12"/>
  <c r="F13"/>
  <c r="F14"/>
  <c r="F15"/>
  <c r="F19"/>
  <c r="F20"/>
  <c r="F21"/>
  <c r="F22"/>
  <c r="F23"/>
  <c r="F24"/>
  <c r="F25"/>
  <c r="F26"/>
  <c r="G8"/>
  <c r="G9"/>
  <c r="G10"/>
  <c r="G13"/>
  <c r="G14"/>
  <c r="G15"/>
  <c r="G20"/>
  <c r="G21"/>
  <c r="G22"/>
  <c r="G24"/>
  <c r="G25"/>
  <c r="G26"/>
  <c r="G27"/>
  <c r="G31"/>
  <c r="G33"/>
  <c r="G34"/>
  <c r="G35"/>
  <c r="G40"/>
  <c r="G41"/>
  <c r="G42"/>
  <c r="G43"/>
  <c r="G44"/>
  <c r="G45"/>
  <c r="C13" l="1"/>
  <c r="C19"/>
  <c r="C24"/>
  <c r="D19"/>
  <c r="C20"/>
  <c r="E7"/>
  <c r="D7"/>
  <c r="F6" i="3"/>
  <c r="E24" i="1"/>
  <c r="D24"/>
  <c r="E20"/>
  <c r="D20"/>
  <c r="D13"/>
  <c r="C11"/>
  <c r="E11"/>
  <c r="D11"/>
  <c r="C8"/>
  <c r="E8"/>
  <c r="D8"/>
  <c r="E19" l="1"/>
  <c r="E5" s="1"/>
  <c r="C7"/>
  <c r="F31" l="1"/>
  <c r="F32"/>
  <c r="F33"/>
  <c r="F35"/>
  <c r="F37"/>
  <c r="F38"/>
  <c r="F40"/>
  <c r="F41"/>
  <c r="F43"/>
  <c r="D30" l="1"/>
  <c r="B10" i="3"/>
  <c r="C49" i="1"/>
  <c r="C47" s="1"/>
  <c r="C44"/>
  <c r="C42"/>
  <c r="C39"/>
  <c r="G39" s="1"/>
  <c r="C36"/>
  <c r="C34"/>
  <c r="C30"/>
  <c r="C5"/>
  <c r="E7" i="3"/>
  <c r="E9"/>
  <c r="E5"/>
  <c r="F9"/>
  <c r="C10"/>
  <c r="D10"/>
  <c r="E44" i="1"/>
  <c r="D44"/>
  <c r="G7" l="1"/>
  <c r="C28"/>
  <c r="C46" s="1"/>
  <c r="E10" i="3"/>
  <c r="D5" i="1"/>
  <c r="F7"/>
  <c r="E49"/>
  <c r="D49"/>
  <c r="F5" l="1"/>
  <c r="E42"/>
  <c r="D42"/>
  <c r="E39"/>
  <c r="D39"/>
  <c r="E36"/>
  <c r="D36"/>
  <c r="E34"/>
  <c r="D34"/>
  <c r="E30"/>
  <c r="F39" l="1"/>
  <c r="F36"/>
  <c r="F42"/>
  <c r="F34"/>
  <c r="D28"/>
  <c r="E28"/>
  <c r="G30"/>
  <c r="F30"/>
  <c r="E6" i="3"/>
  <c r="F28" i="1" l="1"/>
  <c r="D47"/>
  <c r="E47"/>
  <c r="D46"/>
  <c r="E46"/>
  <c r="G5" i="2"/>
  <c r="F5"/>
  <c r="G6"/>
  <c r="F6"/>
</calcChain>
</file>

<file path=xl/sharedStrings.xml><?xml version="1.0" encoding="utf-8"?>
<sst xmlns="http://schemas.openxmlformats.org/spreadsheetml/2006/main" count="126" uniqueCount="116">
  <si>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</si>
  <si>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</si>
  <si>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</si>
  <si>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</si>
  <si>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</si>
  <si>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</si>
  <si>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</si>
  <si>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</si>
  <si>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</si>
  <si>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</si>
  <si>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</si>
  <si>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</si>
  <si>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</si>
  <si>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</si>
  <si>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</si>
  <si>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</si>
  <si>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</si>
  <si>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</si>
  <si>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</si>
  <si>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</si>
  <si>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</si>
  <si>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</si>
  <si>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</si>
  <si>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</si>
  <si>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</si>
  <si>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</si>
  <si>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</si>
  <si>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</si>
  <si>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</si>
  <si>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</si>
  <si>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</si>
  <si>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</si>
  <si>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</si>
  <si>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</si>
  <si>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</si>
  <si>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</si>
  <si>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</si>
  <si>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</si>
  <si>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</si>
  <si>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</si>
  <si>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</si>
  <si>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</si>
  <si>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</si>
  <si>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</si>
  <si>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</si>
  <si>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</si>
  <si>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</si>
  <si>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</si>
  <si>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</si>
  <si>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</si>
  <si>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</si>
  <si>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</si>
  <si>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</si>
  <si>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</si>
  <si>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</si>
  <si>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</si>
  <si>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</si>
  <si>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</si>
  <si>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</si>
  <si>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</si>
  <si>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</si>
  <si>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</si>
  <si>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</si>
  <si>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</si>
  <si>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</si>
  <si>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</si>
  <si>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</si>
  <si>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</si>
  <si>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</si>
  <si>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</si>
  <si>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</si>
  <si>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</si>
  <si>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</si>
  <si>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</si>
  <si>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</si>
  <si>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</si>
  <si>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</si>
  <si>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</si>
  <si>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</si>
  <si>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</si>
  <si>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</si>
  <si>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</si>
  <si>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</si>
  <si>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</si>
  <si>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</si>
  <si>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</si>
  <si>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</si>
  <si>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</si>
  <si>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</si>
  <si>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</si>
  <si>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</si>
  <si>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Прочие безвозмездные поступления</t>
  </si>
  <si>
    <t>20400000000000150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</si>
  <si>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</si>
  <si>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</si>
  <si>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</si>
  <si>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</si>
  <si>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июля 2025 года 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</si>
  <si>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</si>
  <si>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</si>
  <si>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</si>
  <si>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июля 2025 г.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</si>
  <si>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</si>
  <si>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</si>
  <si>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</si>
  <si>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</si>
  <si>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>св. 38,1 раз</t>
  </si>
  <si>
    <t xml:space="preserve"> ПРОЧИЕ НЕНАЛОГОВЫЕ ДОХОДЫ</t>
  </si>
  <si>
    <t>св. 38,2 раз</t>
  </si>
  <si>
    <t>св. 13,7 раз</t>
  </si>
  <si>
    <t>св. 6,8 раз</t>
  </si>
  <si>
    <t>св.7,2 раза</t>
  </si>
  <si>
    <t>св. 3-х раз</t>
  </si>
  <si>
    <t>св. 3,1 раза</t>
  </si>
  <si>
    <t>св. 2,5 раз</t>
  </si>
  <si>
    <t>св. 2-х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</si>
</sst>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70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164" fontId="18" fillId="0" borderId="1" xfId="0" applyNumberFormat="1" applyFont="1" applyFill="1" applyBorder="1" applyAlignment="1">
      <alignment horizontal="right" vertical="center" wrapText="1"/>
    </xf>
    <xf numFmtId="0" fontId="17" fillId="0" borderId="0" xfId="0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left" vertical="top" wrapText="1"/>
    </xf>
    <xf numFmtId="1" fontId="20" fillId="4" borderId="1" xfId="0" applyNumberFormat="1" applyFont="1" applyFill="1" applyBorder="1" applyAlignment="1">
      <alignment horizontal="right" vertical="center" wrapText="1"/>
    </xf>
    <xf numFmtId="164" fontId="16" fillId="4" borderId="1" xfId="0" applyNumberFormat="1" applyFont="1" applyFill="1" applyBorder="1" applyAlignment="1">
      <alignment horizontal="right" vertical="center" wrapText="1"/>
    </xf>
    <xf numFmtId="164" fontId="16" fillId="4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" fontId="22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"/>
  <sheetViews>
    <sheetView workbookViewId="0">
      <selection activeCell="E21" sqref="E21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67" t="s">
        <v>97</v>
      </c>
      <c r="B2" s="68"/>
      <c r="C2" s="68"/>
      <c r="D2" s="68"/>
      <c r="E2" s="68"/>
      <c r="F2" s="68"/>
      <c r="G2" s="68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98</v>
      </c>
      <c r="D4" s="8" t="s">
        <v>99</v>
      </c>
      <c r="E4" s="8" t="s">
        <v>100</v>
      </c>
      <c r="F4" s="9" t="s">
        <v>95</v>
      </c>
      <c r="G4" s="8" t="s">
        <v>94</v>
      </c>
    </row>
    <row r="5" spans="1:8" ht="15.75" customHeight="1">
      <c r="A5" s="57" t="s">
        <v>2</v>
      </c>
      <c r="B5" s="58"/>
      <c r="C5" s="59">
        <f>C7+C19</f>
        <v>3625.9</v>
      </c>
      <c r="D5" s="59">
        <f>D7+D19</f>
        <v>21570</v>
      </c>
      <c r="E5" s="59">
        <f>E7+E19</f>
        <v>11260.000000000002</v>
      </c>
      <c r="F5" s="60">
        <f>E5/D5*100</f>
        <v>52.202132591562368</v>
      </c>
      <c r="G5" s="59" t="s">
        <v>113</v>
      </c>
    </row>
    <row r="6" spans="1:8" ht="15" customHeight="1">
      <c r="A6" s="20" t="s">
        <v>3</v>
      </c>
      <c r="B6" s="21"/>
      <c r="C6" s="50"/>
      <c r="D6" s="50"/>
      <c r="E6" s="50"/>
      <c r="F6" s="55"/>
      <c r="G6" s="51"/>
    </row>
    <row r="7" spans="1:8">
      <c r="A7" s="61" t="s">
        <v>42</v>
      </c>
      <c r="B7" s="62">
        <v>1E+16</v>
      </c>
      <c r="C7" s="50">
        <f>C8+C10+C11+C13+C17+C16+C18</f>
        <v>2484.5</v>
      </c>
      <c r="D7" s="50">
        <f>D8+D10+D11+D13+D17+D16+D18</f>
        <v>12847.2</v>
      </c>
      <c r="E7" s="50">
        <f>E8+E10+E11+E13+E17+E16+E18</f>
        <v>3454.3000000000006</v>
      </c>
      <c r="F7" s="56">
        <f t="shared" ref="F7:F26" si="0">E7/D7*100</f>
        <v>26.887570832554957</v>
      </c>
      <c r="G7" s="50">
        <f t="shared" ref="G7:G27" si="1">E7/C7*100</f>
        <v>139.03401086737776</v>
      </c>
    </row>
    <row r="8" spans="1:8">
      <c r="A8" s="61" t="s">
        <v>43</v>
      </c>
      <c r="B8" s="62">
        <v>1.01E+16</v>
      </c>
      <c r="C8" s="50">
        <f>C9</f>
        <v>613.1</v>
      </c>
      <c r="D8" s="50">
        <f>D9</f>
        <v>5503.3</v>
      </c>
      <c r="E8" s="50">
        <f>E9</f>
        <v>930.7</v>
      </c>
      <c r="F8" s="56">
        <f t="shared" si="0"/>
        <v>16.911671179110716</v>
      </c>
      <c r="G8" s="50">
        <f t="shared" si="1"/>
        <v>151.80231609851575</v>
      </c>
    </row>
    <row r="9" spans="1:8">
      <c r="A9" s="63" t="s">
        <v>44</v>
      </c>
      <c r="B9" s="64" t="s">
        <v>45</v>
      </c>
      <c r="C9" s="50">
        <v>613.1</v>
      </c>
      <c r="D9" s="50">
        <v>5503.3</v>
      </c>
      <c r="E9" s="50">
        <v>930.7</v>
      </c>
      <c r="F9" s="56">
        <f t="shared" si="0"/>
        <v>16.911671179110716</v>
      </c>
      <c r="G9" s="50">
        <f t="shared" si="1"/>
        <v>151.80231609851575</v>
      </c>
    </row>
    <row r="10" spans="1:8" ht="41.25" customHeight="1">
      <c r="A10" s="63" t="s">
        <v>81</v>
      </c>
      <c r="B10" s="64" t="s">
        <v>82</v>
      </c>
      <c r="C10" s="50">
        <v>989.6</v>
      </c>
      <c r="D10" s="50">
        <v>2136.1</v>
      </c>
      <c r="E10" s="50">
        <v>917.1</v>
      </c>
      <c r="F10" s="56">
        <f t="shared" si="0"/>
        <v>42.933383268573571</v>
      </c>
      <c r="G10" s="50">
        <f t="shared" si="1"/>
        <v>92.673807599029914</v>
      </c>
    </row>
    <row r="11" spans="1:8" ht="15.75" customHeight="1">
      <c r="A11" s="63" t="s">
        <v>46</v>
      </c>
      <c r="B11" s="65">
        <v>1.05E+16</v>
      </c>
      <c r="C11" s="50">
        <f>C12</f>
        <v>331.2</v>
      </c>
      <c r="D11" s="50">
        <f>D12</f>
        <v>840</v>
      </c>
      <c r="E11" s="50">
        <f>E12</f>
        <v>1025.3</v>
      </c>
      <c r="F11" s="56">
        <f t="shared" si="0"/>
        <v>122.05952380952381</v>
      </c>
      <c r="G11" s="50" t="s">
        <v>112</v>
      </c>
      <c r="H11" s="35"/>
    </row>
    <row r="12" spans="1:8" ht="25.5">
      <c r="A12" s="63" t="s">
        <v>47</v>
      </c>
      <c r="B12" s="64" t="s">
        <v>48</v>
      </c>
      <c r="C12" s="50">
        <v>331.2</v>
      </c>
      <c r="D12" s="50">
        <v>840</v>
      </c>
      <c r="E12" s="50">
        <v>1025.3</v>
      </c>
      <c r="F12" s="56">
        <f t="shared" si="0"/>
        <v>122.05952380952381</v>
      </c>
      <c r="G12" s="50" t="s">
        <v>112</v>
      </c>
      <c r="H12" s="35"/>
    </row>
    <row r="13" spans="1:8">
      <c r="A13" s="63" t="s">
        <v>49</v>
      </c>
      <c r="B13" s="65">
        <v>1.06E+16</v>
      </c>
      <c r="C13" s="50">
        <f>C14+C15</f>
        <v>537.4</v>
      </c>
      <c r="D13" s="50">
        <f>D14+D15</f>
        <v>4367.8</v>
      </c>
      <c r="E13" s="50">
        <v>484.1</v>
      </c>
      <c r="F13" s="56">
        <f t="shared" si="0"/>
        <v>11.083382938779248</v>
      </c>
      <c r="G13" s="50">
        <f t="shared" si="1"/>
        <v>90.08187569780425</v>
      </c>
      <c r="H13" s="35"/>
    </row>
    <row r="14" spans="1:8">
      <c r="A14" s="63" t="s">
        <v>50</v>
      </c>
      <c r="B14" s="64" t="s">
        <v>51</v>
      </c>
      <c r="C14" s="50">
        <v>135.19999999999999</v>
      </c>
      <c r="D14" s="50">
        <v>1992</v>
      </c>
      <c r="E14" s="50">
        <v>156.9</v>
      </c>
      <c r="F14" s="56">
        <f t="shared" si="0"/>
        <v>7.8765060240963862</v>
      </c>
      <c r="G14" s="50">
        <f t="shared" si="1"/>
        <v>116.05029585798819</v>
      </c>
      <c r="H14" s="54"/>
    </row>
    <row r="15" spans="1:8">
      <c r="A15" s="63" t="s">
        <v>52</v>
      </c>
      <c r="B15" s="64" t="s">
        <v>53</v>
      </c>
      <c r="C15" s="50">
        <v>402.2</v>
      </c>
      <c r="D15" s="50">
        <v>2375.8000000000002</v>
      </c>
      <c r="E15" s="50">
        <v>327.10000000000002</v>
      </c>
      <c r="F15" s="56">
        <f t="shared" si="0"/>
        <v>13.767993938883743</v>
      </c>
      <c r="G15" s="50">
        <f t="shared" si="1"/>
        <v>81.32769766285432</v>
      </c>
      <c r="H15" s="54"/>
    </row>
    <row r="16" spans="1:8" ht="17.25" customHeight="1">
      <c r="A16" s="63" t="s">
        <v>54</v>
      </c>
      <c r="B16" s="65">
        <v>1.08E+16</v>
      </c>
      <c r="C16" s="50">
        <v>0</v>
      </c>
      <c r="D16" s="50">
        <v>0</v>
      </c>
      <c r="E16" s="50">
        <v>0.4</v>
      </c>
      <c r="F16" s="56">
        <v>0</v>
      </c>
      <c r="G16" s="50">
        <v>0</v>
      </c>
      <c r="H16" s="54"/>
    </row>
    <row r="17" spans="1:8" ht="46.5" customHeight="1">
      <c r="A17" s="63" t="s">
        <v>66</v>
      </c>
      <c r="B17" s="65">
        <v>1.11E+16</v>
      </c>
      <c r="C17" s="50">
        <v>13.2</v>
      </c>
      <c r="D17" s="50">
        <v>0</v>
      </c>
      <c r="E17" s="50">
        <v>95.8</v>
      </c>
      <c r="F17" s="56">
        <v>0</v>
      </c>
      <c r="G17" s="50" t="s">
        <v>111</v>
      </c>
      <c r="H17" s="54"/>
    </row>
    <row r="18" spans="1:8" s="48" customFormat="1" ht="23.25" customHeight="1">
      <c r="A18" s="63" t="s">
        <v>107</v>
      </c>
      <c r="B18" s="65">
        <v>1.17E+16</v>
      </c>
      <c r="C18" s="50">
        <v>0</v>
      </c>
      <c r="D18" s="50">
        <v>0</v>
      </c>
      <c r="E18" s="50">
        <v>0.9</v>
      </c>
      <c r="F18" s="56">
        <v>0</v>
      </c>
      <c r="G18" s="50">
        <v>0</v>
      </c>
      <c r="H18" s="54"/>
    </row>
    <row r="19" spans="1:8" ht="39.75" customHeight="1">
      <c r="A19" s="63" t="s">
        <v>55</v>
      </c>
      <c r="B19" s="64" t="s">
        <v>67</v>
      </c>
      <c r="C19" s="50">
        <f>C20+C23+C24+C26+C27</f>
        <v>1141.4000000000001</v>
      </c>
      <c r="D19" s="50">
        <f>D20+D23+D24+D26+D27</f>
        <v>8722.8000000000011</v>
      </c>
      <c r="E19" s="50">
        <f>E20+E23+E24+E26+E27</f>
        <v>7805.7000000000007</v>
      </c>
      <c r="F19" s="56">
        <f t="shared" si="0"/>
        <v>89.486174164259182</v>
      </c>
      <c r="G19" s="50" t="s">
        <v>110</v>
      </c>
      <c r="H19" s="54"/>
    </row>
    <row r="20" spans="1:8" ht="54.75" customHeight="1">
      <c r="A20" s="63" t="s">
        <v>56</v>
      </c>
      <c r="B20" s="64" t="s">
        <v>68</v>
      </c>
      <c r="C20" s="50">
        <f>C21</f>
        <v>77.2</v>
      </c>
      <c r="D20" s="50">
        <f>D21</f>
        <v>165.6</v>
      </c>
      <c r="E20" s="50">
        <f>E21</f>
        <v>82.8</v>
      </c>
      <c r="F20" s="56">
        <f t="shared" si="0"/>
        <v>50</v>
      </c>
      <c r="G20" s="50">
        <f t="shared" si="1"/>
        <v>107.25388601036268</v>
      </c>
      <c r="H20" s="54"/>
    </row>
    <row r="21" spans="1:8" ht="51">
      <c r="A21" s="22" t="s">
        <v>57</v>
      </c>
      <c r="B21" s="23" t="s">
        <v>83</v>
      </c>
      <c r="C21" s="50">
        <v>77.2</v>
      </c>
      <c r="D21" s="50">
        <v>165.6</v>
      </c>
      <c r="E21" s="50">
        <v>82.8</v>
      </c>
      <c r="F21" s="56">
        <f t="shared" si="0"/>
        <v>50</v>
      </c>
      <c r="G21" s="50">
        <f t="shared" si="1"/>
        <v>107.25388601036268</v>
      </c>
      <c r="H21" s="54"/>
    </row>
    <row r="22" spans="1:8" ht="66" hidden="1" customHeight="1">
      <c r="A22" s="22" t="s">
        <v>72</v>
      </c>
      <c r="B22" s="23" t="s">
        <v>80</v>
      </c>
      <c r="C22" s="50"/>
      <c r="D22" s="50"/>
      <c r="E22" s="50"/>
      <c r="F22" s="56" t="e">
        <f t="shared" si="0"/>
        <v>#DIV/0!</v>
      </c>
      <c r="G22" s="50" t="e">
        <f t="shared" si="1"/>
        <v>#DIV/0!</v>
      </c>
      <c r="H22" s="54"/>
    </row>
    <row r="23" spans="1:8" s="32" customFormat="1" ht="42" customHeight="1">
      <c r="A23" s="22" t="s">
        <v>73</v>
      </c>
      <c r="B23" s="23" t="s">
        <v>84</v>
      </c>
      <c r="C23" s="42">
        <v>520.70000000000005</v>
      </c>
      <c r="D23" s="50">
        <v>7251</v>
      </c>
      <c r="E23" s="42">
        <v>7182.5</v>
      </c>
      <c r="F23" s="56">
        <f t="shared" si="0"/>
        <v>99.055302716866649</v>
      </c>
      <c r="G23" s="50" t="s">
        <v>109</v>
      </c>
      <c r="H23" s="54"/>
    </row>
    <row r="24" spans="1:8" ht="52.5" customHeight="1">
      <c r="A24" s="22" t="s">
        <v>58</v>
      </c>
      <c r="B24" s="23" t="s">
        <v>69</v>
      </c>
      <c r="C24" s="50">
        <f>C25</f>
        <v>157.6</v>
      </c>
      <c r="D24" s="50">
        <f>D25</f>
        <v>411.6</v>
      </c>
      <c r="E24" s="50">
        <f>E25</f>
        <v>170.1</v>
      </c>
      <c r="F24" s="56">
        <f t="shared" si="0"/>
        <v>41.326530612244895</v>
      </c>
      <c r="G24" s="50">
        <f t="shared" si="1"/>
        <v>107.93147208121827</v>
      </c>
      <c r="H24" s="54"/>
    </row>
    <row r="25" spans="1:8" ht="57" customHeight="1">
      <c r="A25" s="22" t="s">
        <v>59</v>
      </c>
      <c r="B25" s="23" t="s">
        <v>70</v>
      </c>
      <c r="C25" s="50">
        <v>157.6</v>
      </c>
      <c r="D25" s="50">
        <v>411.6</v>
      </c>
      <c r="E25" s="50">
        <v>170.1</v>
      </c>
      <c r="F25" s="56">
        <f t="shared" si="0"/>
        <v>41.326530612244895</v>
      </c>
      <c r="G25" s="50">
        <f t="shared" si="1"/>
        <v>107.93147208121827</v>
      </c>
      <c r="H25" s="54"/>
    </row>
    <row r="26" spans="1:8" ht="18" customHeight="1">
      <c r="A26" s="22" t="s">
        <v>60</v>
      </c>
      <c r="B26" s="23" t="s">
        <v>71</v>
      </c>
      <c r="C26" s="50">
        <v>335.9</v>
      </c>
      <c r="D26" s="50">
        <v>894.6</v>
      </c>
      <c r="E26" s="50">
        <v>370.3</v>
      </c>
      <c r="F26" s="56">
        <f t="shared" si="0"/>
        <v>41.392801251956179</v>
      </c>
      <c r="G26" s="50">
        <f t="shared" si="1"/>
        <v>110.24114319738018</v>
      </c>
      <c r="H26" s="54"/>
    </row>
    <row r="27" spans="1:8" s="48" customFormat="1" ht="18" customHeight="1">
      <c r="A27" s="52" t="s">
        <v>91</v>
      </c>
      <c r="B27" s="53" t="s">
        <v>92</v>
      </c>
      <c r="C27" s="56">
        <v>50</v>
      </c>
      <c r="D27" s="50">
        <v>0</v>
      </c>
      <c r="E27" s="56">
        <v>0</v>
      </c>
      <c r="F27" s="56">
        <v>0</v>
      </c>
      <c r="G27" s="50">
        <f t="shared" si="1"/>
        <v>0</v>
      </c>
      <c r="H27" s="49"/>
    </row>
    <row r="28" spans="1:8" ht="18.75" customHeight="1">
      <c r="A28" s="18" t="s">
        <v>4</v>
      </c>
      <c r="B28" s="15"/>
      <c r="C28" s="51">
        <f>C30+C34+C36+C39+C42+C44</f>
        <v>6771.2999999999993</v>
      </c>
      <c r="D28" s="51">
        <f>D30+D34+D36+D39+D42+D44</f>
        <v>36312.699999999997</v>
      </c>
      <c r="E28" s="51">
        <f>E30+E34+E36+E39+E42+E44</f>
        <v>13604.900000000001</v>
      </c>
      <c r="F28" s="46">
        <f>E28/D28*100</f>
        <v>37.465955437078499</v>
      </c>
      <c r="G28" s="51" t="s">
        <v>115</v>
      </c>
      <c r="H28" s="35"/>
    </row>
    <row r="29" spans="1:8">
      <c r="A29" s="24" t="s">
        <v>3</v>
      </c>
      <c r="B29" s="25"/>
      <c r="C29" s="51"/>
      <c r="D29" s="19"/>
      <c r="E29" s="19"/>
      <c r="F29" s="46"/>
      <c r="G29" s="45"/>
      <c r="H29" s="35"/>
    </row>
    <row r="30" spans="1:8" ht="16.5" customHeight="1">
      <c r="A30" s="24" t="s">
        <v>5</v>
      </c>
      <c r="B30" s="26" t="s">
        <v>6</v>
      </c>
      <c r="C30" s="50">
        <f>C31+C32+C33</f>
        <v>2324.2999999999997</v>
      </c>
      <c r="D30" s="12">
        <f>D31+D32+D33</f>
        <v>20114.8</v>
      </c>
      <c r="E30" s="12">
        <f>E31+E32+E33</f>
        <v>2320.3000000000002</v>
      </c>
      <c r="F30" s="47">
        <f t="shared" ref="F30:F43" si="2">E30/D30*100</f>
        <v>11.53528745003679</v>
      </c>
      <c r="G30" s="44">
        <f t="shared" ref="G28:G45" si="3">E30/C30*100</f>
        <v>99.827905175751866</v>
      </c>
      <c r="H30" s="35"/>
    </row>
    <row r="31" spans="1:8" ht="51" customHeight="1">
      <c r="A31" s="24" t="s">
        <v>7</v>
      </c>
      <c r="B31" s="27" t="s">
        <v>8</v>
      </c>
      <c r="C31" s="50">
        <v>2316.1999999999998</v>
      </c>
      <c r="D31" s="50">
        <v>4848.8</v>
      </c>
      <c r="E31" s="12">
        <v>2311.8000000000002</v>
      </c>
      <c r="F31" s="56">
        <f t="shared" si="2"/>
        <v>47.677775944563606</v>
      </c>
      <c r="G31" s="50">
        <f t="shared" si="3"/>
        <v>99.810033675848388</v>
      </c>
      <c r="H31" s="35"/>
    </row>
    <row r="32" spans="1:8" ht="17.25" customHeight="1">
      <c r="A32" s="28" t="s">
        <v>76</v>
      </c>
      <c r="B32" s="27" t="s">
        <v>75</v>
      </c>
      <c r="C32" s="50">
        <v>0</v>
      </c>
      <c r="D32" s="36">
        <v>5</v>
      </c>
      <c r="E32" s="12">
        <v>0</v>
      </c>
      <c r="F32" s="56">
        <f t="shared" si="2"/>
        <v>0</v>
      </c>
      <c r="G32" s="50">
        <v>0</v>
      </c>
      <c r="H32" s="35"/>
    </row>
    <row r="33" spans="1:8" ht="24.75" customHeight="1">
      <c r="A33" s="24" t="s">
        <v>9</v>
      </c>
      <c r="B33" s="26" t="s">
        <v>10</v>
      </c>
      <c r="C33" s="50">
        <v>8.1</v>
      </c>
      <c r="D33" s="50">
        <v>15261</v>
      </c>
      <c r="E33" s="12">
        <v>8.5</v>
      </c>
      <c r="F33" s="56">
        <f t="shared" si="2"/>
        <v>5.5697529650743725E-2</v>
      </c>
      <c r="G33" s="50">
        <f t="shared" si="3"/>
        <v>104.93827160493827</v>
      </c>
      <c r="H33" s="35"/>
    </row>
    <row r="34" spans="1:8" ht="14.25" customHeight="1">
      <c r="A34" s="24" t="s">
        <v>11</v>
      </c>
      <c r="B34" s="26" t="s">
        <v>12</v>
      </c>
      <c r="C34" s="50">
        <f>C35</f>
        <v>157.6</v>
      </c>
      <c r="D34" s="50">
        <f>D35</f>
        <v>411.6</v>
      </c>
      <c r="E34" s="12">
        <f>E35</f>
        <v>170</v>
      </c>
      <c r="F34" s="56">
        <f t="shared" si="2"/>
        <v>41.302235179786194</v>
      </c>
      <c r="G34" s="50">
        <f t="shared" si="3"/>
        <v>107.86802030456852</v>
      </c>
      <c r="H34" s="35"/>
    </row>
    <row r="35" spans="1:8" ht="25.5">
      <c r="A35" s="24" t="s">
        <v>13</v>
      </c>
      <c r="B35" s="26" t="s">
        <v>14</v>
      </c>
      <c r="C35" s="50">
        <v>157.6</v>
      </c>
      <c r="D35" s="50">
        <v>411.6</v>
      </c>
      <c r="E35" s="12">
        <v>170</v>
      </c>
      <c r="F35" s="56">
        <f t="shared" si="2"/>
        <v>41.302235179786194</v>
      </c>
      <c r="G35" s="50">
        <f t="shared" si="3"/>
        <v>107.86802030456852</v>
      </c>
      <c r="H35" s="35"/>
    </row>
    <row r="36" spans="1:8" ht="14.25" customHeight="1">
      <c r="A36" s="24" t="s">
        <v>15</v>
      </c>
      <c r="B36" s="26" t="s">
        <v>16</v>
      </c>
      <c r="C36" s="50">
        <f>C37+C38</f>
        <v>193</v>
      </c>
      <c r="D36" s="50">
        <f>D37+D38</f>
        <v>9557.6</v>
      </c>
      <c r="E36" s="12">
        <f>E37+E38</f>
        <v>7383.4</v>
      </c>
      <c r="F36" s="56">
        <f t="shared" si="2"/>
        <v>77.251611283167321</v>
      </c>
      <c r="G36" s="50" t="s">
        <v>108</v>
      </c>
      <c r="H36" s="35"/>
    </row>
    <row r="37" spans="1:8" ht="25.5">
      <c r="A37" s="24" t="s">
        <v>17</v>
      </c>
      <c r="B37" s="26" t="s">
        <v>18</v>
      </c>
      <c r="C37" s="50">
        <v>193</v>
      </c>
      <c r="D37" s="50">
        <v>9536.6</v>
      </c>
      <c r="E37" s="12">
        <v>7362.4</v>
      </c>
      <c r="F37" s="56">
        <f t="shared" si="2"/>
        <v>77.201518360841376</v>
      </c>
      <c r="G37" s="50" t="s">
        <v>106</v>
      </c>
      <c r="H37" s="35"/>
    </row>
    <row r="38" spans="1:8" ht="26.25" customHeight="1">
      <c r="A38" s="24" t="s">
        <v>78</v>
      </c>
      <c r="B38" s="26" t="s">
        <v>79</v>
      </c>
      <c r="C38" s="50">
        <v>0</v>
      </c>
      <c r="D38" s="50">
        <v>21</v>
      </c>
      <c r="E38" s="12">
        <v>21</v>
      </c>
      <c r="F38" s="56">
        <f t="shared" si="2"/>
        <v>100</v>
      </c>
      <c r="G38" s="50">
        <v>0</v>
      </c>
      <c r="H38" s="35"/>
    </row>
    <row r="39" spans="1:8" ht="15" customHeight="1">
      <c r="A39" s="24" t="s">
        <v>19</v>
      </c>
      <c r="B39" s="26" t="s">
        <v>20</v>
      </c>
      <c r="C39" s="50">
        <f>C40+C41</f>
        <v>2445.5</v>
      </c>
      <c r="D39" s="50">
        <f>D40+D41</f>
        <v>1634</v>
      </c>
      <c r="E39" s="12">
        <f>E40+E41</f>
        <v>970.2</v>
      </c>
      <c r="F39" s="56">
        <f t="shared" si="2"/>
        <v>59.375764993880054</v>
      </c>
      <c r="G39" s="50">
        <f t="shared" si="3"/>
        <v>39.672868534042124</v>
      </c>
      <c r="H39" s="35"/>
    </row>
    <row r="40" spans="1:8" ht="15" customHeight="1">
      <c r="A40" s="24" t="s">
        <v>21</v>
      </c>
      <c r="B40" s="26" t="s">
        <v>22</v>
      </c>
      <c r="C40" s="50">
        <v>10.3</v>
      </c>
      <c r="D40" s="12">
        <v>24</v>
      </c>
      <c r="E40" s="12">
        <v>11.7</v>
      </c>
      <c r="F40" s="56">
        <f t="shared" si="2"/>
        <v>48.75</v>
      </c>
      <c r="G40" s="50">
        <f t="shared" si="3"/>
        <v>113.59223300970874</v>
      </c>
      <c r="H40" s="35"/>
    </row>
    <row r="41" spans="1:8" ht="15" customHeight="1">
      <c r="A41" s="24" t="s">
        <v>23</v>
      </c>
      <c r="B41" s="26" t="s">
        <v>24</v>
      </c>
      <c r="C41" s="50">
        <v>2435.1999999999998</v>
      </c>
      <c r="D41" s="12">
        <v>1610</v>
      </c>
      <c r="E41" s="12">
        <v>958.5</v>
      </c>
      <c r="F41" s="56">
        <f t="shared" si="2"/>
        <v>59.534161490683232</v>
      </c>
      <c r="G41" s="50">
        <f t="shared" si="3"/>
        <v>39.360216819973722</v>
      </c>
      <c r="H41" s="35"/>
    </row>
    <row r="42" spans="1:8" ht="15" customHeight="1">
      <c r="A42" s="24" t="s">
        <v>77</v>
      </c>
      <c r="B42" s="26" t="s">
        <v>25</v>
      </c>
      <c r="C42" s="50">
        <f>C43</f>
        <v>1650.9</v>
      </c>
      <c r="D42" s="12">
        <f>D43</f>
        <v>4594.7</v>
      </c>
      <c r="E42" s="12">
        <f>E43</f>
        <v>2761</v>
      </c>
      <c r="F42" s="56">
        <f t="shared" si="2"/>
        <v>60.090974383528852</v>
      </c>
      <c r="G42" s="50">
        <f t="shared" si="3"/>
        <v>167.24211036404384</v>
      </c>
      <c r="H42" s="35"/>
    </row>
    <row r="43" spans="1:8" ht="14.25" customHeight="1">
      <c r="A43" s="24" t="s">
        <v>26</v>
      </c>
      <c r="B43" s="26" t="s">
        <v>27</v>
      </c>
      <c r="C43" s="50">
        <v>1650.9</v>
      </c>
      <c r="D43" s="12">
        <v>4594.7</v>
      </c>
      <c r="E43" s="12">
        <v>2761</v>
      </c>
      <c r="F43" s="56">
        <f t="shared" si="2"/>
        <v>60.090974383528852</v>
      </c>
      <c r="G43" s="50">
        <f t="shared" si="3"/>
        <v>167.24211036404384</v>
      </c>
      <c r="H43" s="35"/>
    </row>
    <row r="44" spans="1:8" s="34" customFormat="1" ht="40.5" hidden="1" customHeight="1">
      <c r="A44" s="24" t="s">
        <v>85</v>
      </c>
      <c r="B44" s="26" t="s">
        <v>87</v>
      </c>
      <c r="C44" s="50">
        <f>C45</f>
        <v>0</v>
      </c>
      <c r="D44" s="12">
        <f>D45</f>
        <v>0</v>
      </c>
      <c r="E44" s="12">
        <f>E45</f>
        <v>0</v>
      </c>
      <c r="F44" s="56">
        <v>0</v>
      </c>
      <c r="G44" s="50" t="e">
        <f t="shared" si="3"/>
        <v>#DIV/0!</v>
      </c>
      <c r="H44" s="35"/>
    </row>
    <row r="45" spans="1:8" s="34" customFormat="1" ht="18.75" hidden="1" customHeight="1">
      <c r="A45" s="24" t="s">
        <v>86</v>
      </c>
      <c r="B45" s="26" t="s">
        <v>88</v>
      </c>
      <c r="C45" s="50">
        <v>0</v>
      </c>
      <c r="D45" s="12">
        <v>0</v>
      </c>
      <c r="E45" s="12"/>
      <c r="F45" s="56">
        <v>0</v>
      </c>
      <c r="G45" s="50" t="e">
        <f t="shared" si="3"/>
        <v>#DIV/0!</v>
      </c>
      <c r="H45" s="35"/>
    </row>
    <row r="46" spans="1:8" ht="30.75" customHeight="1">
      <c r="A46" s="24" t="s">
        <v>28</v>
      </c>
      <c r="B46" s="26"/>
      <c r="C46" s="50">
        <f>C5-C28</f>
        <v>-3145.3999999999992</v>
      </c>
      <c r="D46" s="50">
        <f>D5-D28</f>
        <v>-14742.699999999997</v>
      </c>
      <c r="E46" s="50">
        <f>E5-E28</f>
        <v>-2344.8999999999996</v>
      </c>
      <c r="F46" s="44"/>
      <c r="G46" s="44"/>
      <c r="H46" s="35"/>
    </row>
    <row r="47" spans="1:8" ht="14.25" customHeight="1">
      <c r="A47" s="29" t="s">
        <v>29</v>
      </c>
      <c r="B47" s="30"/>
      <c r="C47" s="51">
        <f t="shared" ref="C47" si="4">C49</f>
        <v>3145.4000000000005</v>
      </c>
      <c r="D47" s="19">
        <f t="shared" ref="D47:E47" si="5">D49</f>
        <v>14742.699999999997</v>
      </c>
      <c r="E47" s="19">
        <f t="shared" si="5"/>
        <v>2344.8999999999996</v>
      </c>
      <c r="F47" s="45"/>
      <c r="G47" s="45"/>
      <c r="H47" s="35"/>
    </row>
    <row r="48" spans="1:8">
      <c r="A48" s="24" t="s">
        <v>3</v>
      </c>
      <c r="B48" s="26"/>
      <c r="C48" s="50"/>
      <c r="D48" s="12"/>
      <c r="E48" s="12"/>
      <c r="F48" s="44"/>
      <c r="G48" s="44"/>
      <c r="H48" s="35"/>
    </row>
    <row r="49" spans="1:7" ht="27.75" customHeight="1">
      <c r="A49" s="24" t="s">
        <v>30</v>
      </c>
      <c r="B49" s="26" t="s">
        <v>31</v>
      </c>
      <c r="C49" s="50">
        <f>C50+C51</f>
        <v>3145.4000000000005</v>
      </c>
      <c r="D49" s="12">
        <f>D50+D51</f>
        <v>14742.699999999997</v>
      </c>
      <c r="E49" s="12">
        <f>E50+E51</f>
        <v>2344.8999999999996</v>
      </c>
      <c r="F49" s="44"/>
      <c r="G49" s="44"/>
    </row>
    <row r="50" spans="1:7" ht="25.5">
      <c r="A50" s="24" t="s">
        <v>32</v>
      </c>
      <c r="B50" s="26" t="s">
        <v>33</v>
      </c>
      <c r="C50" s="50">
        <v>-3836.2</v>
      </c>
      <c r="D50" s="12">
        <v>-21570</v>
      </c>
      <c r="E50" s="12">
        <v>-11392.6</v>
      </c>
      <c r="F50" s="44"/>
      <c r="G50" s="44"/>
    </row>
    <row r="51" spans="1:7" ht="29.25" customHeight="1">
      <c r="A51" s="24" t="s">
        <v>34</v>
      </c>
      <c r="B51" s="26" t="s">
        <v>35</v>
      </c>
      <c r="C51" s="50">
        <v>6981.6</v>
      </c>
      <c r="D51" s="12">
        <v>36312.699999999997</v>
      </c>
      <c r="E51" s="12">
        <v>13737.5</v>
      </c>
      <c r="F51" s="44"/>
      <c r="G51" s="44"/>
    </row>
    <row r="52" spans="1:7">
      <c r="A52" s="5"/>
      <c r="B52" s="5"/>
      <c r="C52" s="5"/>
      <c r="D52" s="5"/>
      <c r="E52" s="5"/>
      <c r="F52" s="43"/>
      <c r="G52" s="43"/>
    </row>
    <row r="53" spans="1:7">
      <c r="A53" s="5"/>
      <c r="B53" s="5"/>
      <c r="C53" s="5"/>
      <c r="D53" s="31"/>
      <c r="E53" s="5"/>
      <c r="F53" s="43"/>
      <c r="G53" s="43"/>
    </row>
    <row r="54" spans="1:7">
      <c r="A54" s="5"/>
      <c r="B54" s="5"/>
      <c r="C54" s="5"/>
      <c r="D54" s="5"/>
      <c r="E54" s="5"/>
      <c r="F54" s="5"/>
      <c r="G54" s="5"/>
    </row>
    <row r="55" spans="1:7" ht="15.75">
      <c r="A55" s="66" t="s">
        <v>41</v>
      </c>
      <c r="B55" s="66"/>
      <c r="C55" s="66"/>
      <c r="D55" s="66"/>
      <c r="E55" s="66"/>
      <c r="F55" s="66"/>
      <c r="G55" s="66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</sheetData>
  <mergeCells count="2">
    <mergeCell ref="A55:G55"/>
    <mergeCell ref="A2:G2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15" sqref="D15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4"/>
      <c r="B1" s="14"/>
      <c r="C1" s="14"/>
      <c r="D1" s="14"/>
      <c r="E1" s="14"/>
      <c r="F1" s="14"/>
      <c r="G1" s="14"/>
    </row>
    <row r="2" spans="1:7" ht="96" customHeight="1">
      <c r="A2" s="67" t="s">
        <v>101</v>
      </c>
      <c r="B2" s="68"/>
      <c r="C2" s="68"/>
      <c r="D2" s="68"/>
      <c r="E2" s="68"/>
      <c r="F2" s="68"/>
      <c r="G2" s="68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102</v>
      </c>
      <c r="D4" s="4" t="s">
        <v>103</v>
      </c>
      <c r="E4" s="4" t="s">
        <v>104</v>
      </c>
      <c r="F4" s="4" t="s">
        <v>93</v>
      </c>
      <c r="G4" s="4" t="s">
        <v>94</v>
      </c>
    </row>
    <row r="5" spans="1:7" ht="51">
      <c r="A5" s="15" t="s">
        <v>38</v>
      </c>
      <c r="B5" s="37">
        <v>4</v>
      </c>
      <c r="C5" s="16">
        <v>1380.9</v>
      </c>
      <c r="D5" s="16">
        <v>3128.7</v>
      </c>
      <c r="E5" s="16">
        <v>1327.7</v>
      </c>
      <c r="F5" s="11">
        <f>E5/D5*100</f>
        <v>42.43615559177934</v>
      </c>
      <c r="G5" s="11">
        <f>E5/C5*100</f>
        <v>96.147440075313199</v>
      </c>
    </row>
    <row r="6" spans="1:7" ht="38.25">
      <c r="A6" s="17" t="s">
        <v>39</v>
      </c>
      <c r="B6" s="37">
        <v>3.4</v>
      </c>
      <c r="C6" s="16">
        <v>945.5</v>
      </c>
      <c r="D6" s="16">
        <v>2173.6</v>
      </c>
      <c r="E6" s="16">
        <v>982.6</v>
      </c>
      <c r="F6" s="11">
        <f>E6/D6*100</f>
        <v>45.20610967979389</v>
      </c>
      <c r="G6" s="11">
        <f>E6/C6*100</f>
        <v>103.92384981491274</v>
      </c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 ht="15.75">
      <c r="A10" s="69" t="s">
        <v>63</v>
      </c>
      <c r="B10" s="69"/>
      <c r="C10" s="69"/>
      <c r="D10" s="69"/>
      <c r="E10" s="69"/>
      <c r="F10" s="69"/>
      <c r="G10" s="69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14"/>
      <c r="B15" s="14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D8" sqref="D8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4"/>
      <c r="B1" s="14"/>
      <c r="C1" s="14"/>
      <c r="D1" s="14"/>
      <c r="E1" s="14"/>
      <c r="F1" s="14"/>
    </row>
    <row r="2" spans="1:7" ht="96" customHeight="1">
      <c r="A2" s="67" t="s">
        <v>105</v>
      </c>
      <c r="B2" s="68"/>
      <c r="C2" s="68"/>
      <c r="D2" s="68"/>
      <c r="E2" s="68"/>
      <c r="F2" s="68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61</v>
      </c>
      <c r="B4" s="8" t="s">
        <v>102</v>
      </c>
      <c r="C4" s="8" t="s">
        <v>103</v>
      </c>
      <c r="D4" s="8" t="s">
        <v>104</v>
      </c>
      <c r="E4" s="9" t="s">
        <v>93</v>
      </c>
      <c r="F4" s="8" t="s">
        <v>94</v>
      </c>
    </row>
    <row r="5" spans="1:7" ht="66.75" customHeight="1">
      <c r="A5" s="10" t="s">
        <v>74</v>
      </c>
      <c r="B5" s="11">
        <v>0</v>
      </c>
      <c r="C5" s="11">
        <v>2</v>
      </c>
      <c r="D5" s="11">
        <v>0</v>
      </c>
      <c r="E5" s="11">
        <f t="shared" ref="E5:E10" si="0">D5/C5*100</f>
        <v>0</v>
      </c>
      <c r="F5" s="11">
        <v>0</v>
      </c>
    </row>
    <row r="6" spans="1:7" ht="57" customHeight="1">
      <c r="A6" s="40" t="s">
        <v>65</v>
      </c>
      <c r="B6" s="11">
        <v>1672.8</v>
      </c>
      <c r="C6" s="11">
        <v>1610.1</v>
      </c>
      <c r="D6" s="11">
        <v>958.5</v>
      </c>
      <c r="E6" s="11">
        <f t="shared" si="0"/>
        <v>59.530463946338742</v>
      </c>
      <c r="F6" s="11">
        <f t="shared" ref="F6:F9" si="1">D6/B6*100</f>
        <v>57.299139167862265</v>
      </c>
      <c r="G6" s="3"/>
    </row>
    <row r="7" spans="1:7" ht="78" customHeight="1">
      <c r="A7" s="38" t="s">
        <v>96</v>
      </c>
      <c r="B7" s="11">
        <v>193</v>
      </c>
      <c r="C7" s="11">
        <v>9536.6</v>
      </c>
      <c r="D7" s="11">
        <v>7362.4</v>
      </c>
      <c r="E7" s="11">
        <f t="shared" si="0"/>
        <v>77.201518360841376</v>
      </c>
      <c r="F7" s="11" t="s">
        <v>106</v>
      </c>
    </row>
    <row r="8" spans="1:7" ht="67.5" customHeight="1">
      <c r="A8" s="38" t="s">
        <v>90</v>
      </c>
      <c r="B8" s="11">
        <v>762.5</v>
      </c>
      <c r="C8" s="11">
        <v>0</v>
      </c>
      <c r="D8" s="11">
        <v>0</v>
      </c>
      <c r="E8" s="11">
        <v>0</v>
      </c>
      <c r="F8" s="11">
        <v>0</v>
      </c>
    </row>
    <row r="9" spans="1:7" s="33" customFormat="1" ht="56.25" customHeight="1">
      <c r="A9" s="38" t="s">
        <v>89</v>
      </c>
      <c r="B9" s="11">
        <v>1650.9</v>
      </c>
      <c r="C9" s="11">
        <v>4594.7</v>
      </c>
      <c r="D9" s="11">
        <v>2761</v>
      </c>
      <c r="E9" s="11">
        <f t="shared" si="0"/>
        <v>60.090974383528852</v>
      </c>
      <c r="F9" s="11">
        <f t="shared" si="1"/>
        <v>167.24211036404384</v>
      </c>
    </row>
    <row r="10" spans="1:7" ht="27.75" customHeight="1">
      <c r="A10" s="39" t="s">
        <v>62</v>
      </c>
      <c r="B10" s="13">
        <f t="shared" ref="B10" si="2">SUM(B5:B9)</f>
        <v>4279.2000000000007</v>
      </c>
      <c r="C10" s="13">
        <f t="shared" ref="C10:D10" si="3">SUM(C5:C9)</f>
        <v>15743.400000000001</v>
      </c>
      <c r="D10" s="13">
        <f t="shared" si="3"/>
        <v>11081.9</v>
      </c>
      <c r="E10" s="13">
        <f t="shared" si="0"/>
        <v>70.390766924552508</v>
      </c>
      <c r="F10" s="13" t="s">
        <v>114</v>
      </c>
      <c r="G10" s="3"/>
    </row>
    <row r="11" spans="1:7">
      <c r="A11" s="14"/>
      <c r="B11" s="14"/>
      <c r="C11" s="14"/>
      <c r="D11" s="14"/>
      <c r="E11" s="41"/>
      <c r="F11" s="41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ht="15.75">
      <c r="A14" s="69" t="s">
        <v>64</v>
      </c>
      <c r="B14" s="69"/>
      <c r="C14" s="69"/>
      <c r="D14" s="69"/>
      <c r="E14" s="69"/>
      <c r="F14" s="69"/>
    </row>
    <row r="15" spans="1:7">
      <c r="A15" s="14"/>
      <c r="B15" s="14"/>
      <c r="C15" s="14"/>
      <c r="D15" s="14"/>
      <c r="E15" s="14"/>
      <c r="F15" s="14"/>
    </row>
    <row r="16" spans="1:7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spans="1:6">
      <c r="A18" s="14"/>
      <c r="B18" s="14"/>
      <c r="C18" s="14"/>
      <c r="D18" s="14"/>
      <c r="E18" s="14"/>
      <c r="F18" s="1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2025-07-30T11:33:52Z</cp:lastPrinted>
  <dcterms:created xsi:type="dcterms:W3CDTF">2017-04-17T10:25:39Z</dcterms:created>
  <dcterms:modified xsi:type="dcterms:W3CDTF">2025-07-30T11:33:54Z</dcterms:modified>
</cp:coreProperties>
</file>