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0" yWindow="30" windowWidth="15255" windowHeight="1284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 iterate="1"/>
</workbook>
</file>

<file path=xl/calcChain.xml><?xml version="1.0" encoding="utf-8"?>
<calcChain xmlns="http://schemas.openxmlformats.org/spreadsheetml/2006/main">
  <c r="F8" i="3"/>
  <c r="F5"/>
  <c r="G8" i="1"/>
  <c r="G9"/>
  <c r="G10"/>
  <c r="G13"/>
  <c r="G14"/>
  <c r="G15"/>
  <c r="G16"/>
  <c r="G18"/>
  <c r="G19"/>
  <c r="G20"/>
  <c r="G21"/>
  <c r="G22"/>
  <c r="G23"/>
  <c r="G24"/>
  <c r="G25"/>
  <c r="G26"/>
  <c r="G27"/>
  <c r="G28"/>
  <c r="F10"/>
  <c r="F11"/>
  <c r="F12"/>
  <c r="F20"/>
  <c r="F21"/>
  <c r="F22"/>
  <c r="F23"/>
  <c r="F24"/>
  <c r="F25"/>
  <c r="F26"/>
  <c r="F27"/>
  <c r="C25"/>
  <c r="C20"/>
  <c r="D18"/>
  <c r="E18"/>
  <c r="C18"/>
  <c r="C13"/>
  <c r="G32"/>
  <c r="G33"/>
  <c r="G36"/>
  <c r="G38"/>
  <c r="G41"/>
  <c r="G42"/>
  <c r="G46"/>
  <c r="G48"/>
  <c r="F32"/>
  <c r="F33"/>
  <c r="F34"/>
  <c r="F36"/>
  <c r="F38"/>
  <c r="F39"/>
  <c r="F41"/>
  <c r="F42"/>
  <c r="F44"/>
  <c r="F46"/>
  <c r="F48"/>
  <c r="F50"/>
  <c r="E54"/>
  <c r="D49"/>
  <c r="E49"/>
  <c r="C49"/>
  <c r="E45"/>
  <c r="D45"/>
  <c r="E40"/>
  <c r="F7" i="3"/>
  <c r="F9"/>
  <c r="E6"/>
  <c r="E7"/>
  <c r="E9"/>
  <c r="E43" i="1"/>
  <c r="D43"/>
  <c r="E11"/>
  <c r="E13"/>
  <c r="F43" l="1"/>
  <c r="F49"/>
  <c r="F45"/>
  <c r="E25"/>
  <c r="D25"/>
  <c r="D20" s="1"/>
  <c r="E21"/>
  <c r="D21"/>
  <c r="D13"/>
  <c r="C11"/>
  <c r="D11"/>
  <c r="C8"/>
  <c r="E8"/>
  <c r="D8"/>
  <c r="C7" l="1"/>
  <c r="D7"/>
  <c r="E7"/>
  <c r="E5" s="1"/>
  <c r="E20"/>
  <c r="D31" l="1"/>
  <c r="B10" i="3"/>
  <c r="C54" i="1"/>
  <c r="C52" s="1"/>
  <c r="C47"/>
  <c r="C45"/>
  <c r="G45" s="1"/>
  <c r="C40"/>
  <c r="G40" s="1"/>
  <c r="C37"/>
  <c r="C35"/>
  <c r="C31"/>
  <c r="C29" s="1"/>
  <c r="C5"/>
  <c r="G5" s="1"/>
  <c r="E5" i="3"/>
  <c r="C10"/>
  <c r="D10"/>
  <c r="E47" i="1"/>
  <c r="D47"/>
  <c r="E10" i="3" l="1"/>
  <c r="F10"/>
  <c r="G47" i="1"/>
  <c r="F47"/>
  <c r="G7"/>
  <c r="C51"/>
  <c r="D5"/>
  <c r="D54"/>
  <c r="D40" l="1"/>
  <c r="F40" s="1"/>
  <c r="E37"/>
  <c r="D37"/>
  <c r="E35"/>
  <c r="D35"/>
  <c r="D29" s="1"/>
  <c r="E31"/>
  <c r="G35" l="1"/>
  <c r="F35"/>
  <c r="G37"/>
  <c r="F37"/>
  <c r="E29"/>
  <c r="G29" s="1"/>
  <c r="G31"/>
  <c r="F31"/>
  <c r="F29" l="1"/>
  <c r="D52"/>
  <c r="E52"/>
  <c r="D51"/>
  <c r="E51"/>
  <c r="G5" i="2"/>
  <c r="F5"/>
  <c r="G6"/>
  <c r="F6"/>
</calcChain>
</file>

<file path=xl/sharedStrings.xml><?xml version="1.0" encoding="utf-8"?>
<sst xmlns="http://schemas.openxmlformats.org/spreadsheetml/2006/main" count="135" uniqueCount="125">
  <si>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</si>
  <si>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</si>
  <si>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</si>
  <si>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</si>
  <si>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</si>
  <si>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</si>
  <si>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</si>
  <si>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</si>
  <si>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</si>
  <si>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</si>
  <si>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</si>
  <si>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</si>
  <si>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</si>
  <si>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</si>
  <si>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</si>
  <si>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</si>
  <si>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</si>
  <si>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</si>
  <si>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</si>
  <si>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</si>
  <si>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</si>
  <si>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</si>
  <si>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</si>
  <si>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</si>
  <si>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</si>
  <si>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</si>
  <si>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</si>
  <si>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</si>
  <si>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</si>
  <si>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</si>
  <si>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</si>
  <si>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</si>
  <si>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</si>
  <si>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</si>
  <si>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</si>
  <si>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</si>
  <si>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</si>
  <si>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</si>
  <si>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</si>
  <si>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</si>
  <si>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</si>
  <si>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</si>
  <si>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</si>
  <si>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</si>
  <si>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</si>
  <si>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</si>
  <si>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</si>
  <si>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</si>
  <si>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</si>
  <si>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</si>
  <si>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</si>
  <si>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</si>
  <si>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</si>
  <si>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</si>
  <si>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</si>
  <si>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</si>
  <si>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</si>
  <si>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</si>
  <si>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</si>
  <si>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</si>
  <si>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</si>
  <si>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</si>
  <si>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</si>
  <si>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</si>
  <si>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</si>
  <si>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</si>
  <si>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</si>
  <si>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</si>
  <si>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</si>
  <si>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</si>
  <si>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</si>
  <si>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</si>
  <si>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</si>
  <si>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</si>
  <si>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</si>
  <si>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</si>
  <si>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</si>
  <si>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</si>
  <si>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</si>
  <si>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</si>
  <si>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20215001100001150</t>
  </si>
  <si>
    <t>20220000000000150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</si>
  <si>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</si>
  <si>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</si>
  <si>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</si>
  <si>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</si>
  <si>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</si>
  <si>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</si>
  <si>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>Прочие безвозмездные поступления</t>
  </si>
  <si>
    <t>20400000000000150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</si>
  <si>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</si>
  <si>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</si>
  <si>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</si>
  <si>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</si>
  <si>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ПРОЧИЕ НЕНАЛОГОВЫЕ ДОХОДЫ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</si>
  <si>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</si>
  <si>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</si>
  <si>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</si>
  <si>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</si>
  <si>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Утвержденные бюджетные назначения на                        1 января 2026 г.</t>
  </si>
  <si>
    <t>Исполнено на 1 января 2026 г.</t>
  </si>
  <si>
    <t>Исполнено на 1 января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</si>
  <si>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2026 г.
</t>
  </si>
  <si>
    <t>Утвержденные бюджетные назначения на           1 января 2026 г. (тыс.руб)</t>
  </si>
  <si>
    <t>Исполнено на 1 января 2026 г. (тыс.руб)</t>
  </si>
  <si>
    <t>Исполнено на 1 января 2025 г. (тыс.руб)</t>
  </si>
  <si>
    <t>Врио начальника финансового управления                                                                               Г.В. Куликова</t>
  </si>
  <si>
    <t>Врио начальника финансового управления                                                          Г.В. Куликова</t>
  </si>
  <si>
    <t>Врио начальника финансового управления                                                        Г.В. Куликова</t>
  </si>
  <si>
    <t>Исполнено на 1 января 2025  г. (тыс.руб)</t>
  </si>
  <si>
    <t>Утвержденные бюджетные назначения на           1 января 2026  г. (тыс.руб)</t>
  </si>
  <si>
    <t>Исполнено на 1 января 2026  г. (тыс.руб)</t>
  </si>
  <si>
    <t>Межбюджетные трансферты общего характера бюджетам бюджетной системы Российской Федерации</t>
  </si>
  <si>
    <t>Инициативные платежи, зачисляемые в бюджеты сельских поселений</t>
  </si>
  <si>
    <t>св. 4-х раз</t>
  </si>
  <si>
    <t>св. 2,9 раза</t>
  </si>
  <si>
    <t xml:space="preserve">Сведения об исполнении бюджета Алексеевского сельского поселения                                                                                                                                            Базарно-Карабулакского муниципального района Саратовской области 
на 1 января 2026 года 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</si>
  <si>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сельского поселения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</si>
  <si>
    <t>св. 8,1 раза</t>
  </si>
  <si>
    <t>св. 3,6 раза</t>
  </si>
  <si>
    <t>св. 4,7 раза</t>
  </si>
  <si>
    <t>св. 3-х раз</t>
  </si>
  <si>
    <t>св. 6,2 раза</t>
  </si>
  <si>
    <t>св. 3,1 раза</t>
  </si>
  <si>
    <t>св. 2-х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</si>
</sst>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61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vertical="center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0" fontId="23" fillId="0" borderId="0" xfId="0" applyFont="1"/>
    <xf numFmtId="0" fontId="17" fillId="0" borderId="0" xfId="0" applyFont="1"/>
    <xf numFmtId="0" fontId="1" fillId="0" borderId="0" xfId="0" applyFont="1"/>
    <xf numFmtId="164" fontId="17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6" fillId="0" borderId="4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left" vertical="top" wrapText="1"/>
    </xf>
    <xf numFmtId="1" fontId="20" fillId="4" borderId="1" xfId="0" applyNumberFormat="1" applyFont="1" applyFill="1" applyBorder="1" applyAlignment="1">
      <alignment horizontal="right" vertical="center" wrapText="1"/>
    </xf>
    <xf numFmtId="164" fontId="16" fillId="4" borderId="1" xfId="0" applyNumberFormat="1" applyFont="1" applyFill="1" applyBorder="1" applyAlignment="1">
      <alignment horizontal="right" vertical="center" wrapText="1"/>
    </xf>
    <xf numFmtId="164" fontId="16" fillId="4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164" fontId="17" fillId="5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right" vertical="center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4" borderId="1" xfId="0" applyFont="1" applyFill="1" applyBorder="1" applyAlignment="1">
      <alignment horizontal="left" vertical="center" wrapText="1"/>
    </xf>
    <xf numFmtId="1" fontId="17" fillId="4" borderId="1" xfId="0" applyNumberFormat="1" applyFont="1" applyFill="1" applyBorder="1" applyAlignment="1">
      <alignment horizontal="right" vertical="center" wrapText="1"/>
    </xf>
    <xf numFmtId="164" fontId="17" fillId="4" borderId="4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horizontal="lef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horizontal="right" vertical="center" wrapText="1"/>
    </xf>
  </cellXfs>
  <cellStyles count="161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8"/>
    <cellStyle name="Обычный 2 2 3" xfId="155"/>
    <cellStyle name="Обычный 2 3" xfId="3"/>
    <cellStyle name="Обычный 2 3 2" xfId="159"/>
    <cellStyle name="Обычный 2 3 3" xfId="156"/>
    <cellStyle name="Обычный 2 4" xfId="146"/>
    <cellStyle name="Обычный 2 5" xfId="157"/>
    <cellStyle name="Обычный 2 5 2" xfId="160"/>
    <cellStyle name="Обычный 2 6" xfId="154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>
      <selection activeCell="D50" sqref="D50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65" t="s">
        <v>116</v>
      </c>
      <c r="B2" s="66"/>
      <c r="C2" s="66"/>
      <c r="D2" s="66"/>
      <c r="E2" s="66"/>
      <c r="F2" s="66"/>
      <c r="G2" s="66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101</v>
      </c>
      <c r="D4" s="8" t="s">
        <v>99</v>
      </c>
      <c r="E4" s="8" t="s">
        <v>100</v>
      </c>
      <c r="F4" s="9" t="s">
        <v>92</v>
      </c>
      <c r="G4" s="8" t="s">
        <v>91</v>
      </c>
    </row>
    <row r="5" spans="1:8" ht="15.75" customHeight="1">
      <c r="A5" s="37" t="s">
        <v>2</v>
      </c>
      <c r="B5" s="38"/>
      <c r="C5" s="39">
        <f>C7+C20</f>
        <v>30486.600000000002</v>
      </c>
      <c r="D5" s="39">
        <f>D7+D20</f>
        <v>14667.900000000001</v>
      </c>
      <c r="E5" s="39">
        <f>E7+E20</f>
        <v>29754</v>
      </c>
      <c r="F5" s="40" t="s">
        <v>124</v>
      </c>
      <c r="G5" s="51">
        <f t="shared" ref="G5:G48" si="0">E5/C5*100</f>
        <v>97.596977032532322</v>
      </c>
      <c r="H5" s="35"/>
    </row>
    <row r="6" spans="1:8" ht="15" customHeight="1">
      <c r="A6" s="14" t="s">
        <v>3</v>
      </c>
      <c r="B6" s="15"/>
      <c r="C6" s="34"/>
      <c r="D6" s="34"/>
      <c r="E6" s="34"/>
      <c r="F6" s="36"/>
      <c r="G6" s="47"/>
    </row>
    <row r="7" spans="1:8">
      <c r="A7" s="41" t="s">
        <v>41</v>
      </c>
      <c r="B7" s="42">
        <v>1E+16</v>
      </c>
      <c r="C7" s="57">
        <f>C8+C10+C11+C13+C17+C16+C18</f>
        <v>20352.600000000002</v>
      </c>
      <c r="D7" s="57">
        <f>D8+D10+D11+D13+D17+D16+D18</f>
        <v>5850.0999999999995</v>
      </c>
      <c r="E7" s="57">
        <f>E8+E10+E11+E13+E17+E16+E18</f>
        <v>20936.199999999997</v>
      </c>
      <c r="F7" s="60" t="s">
        <v>119</v>
      </c>
      <c r="G7" s="57">
        <f t="shared" si="0"/>
        <v>102.86744691095974</v>
      </c>
      <c r="H7" s="35"/>
    </row>
    <row r="8" spans="1:8">
      <c r="A8" s="68" t="s">
        <v>42</v>
      </c>
      <c r="B8" s="69">
        <v>1.01E+16</v>
      </c>
      <c r="C8" s="51">
        <f>C9</f>
        <v>13079.3</v>
      </c>
      <c r="D8" s="51">
        <f>D9</f>
        <v>1503.3</v>
      </c>
      <c r="E8" s="51">
        <f>E9</f>
        <v>12179.4</v>
      </c>
      <c r="F8" s="70" t="s">
        <v>118</v>
      </c>
      <c r="G8" s="51">
        <f t="shared" si="0"/>
        <v>93.119662367252076</v>
      </c>
      <c r="H8" s="35"/>
    </row>
    <row r="9" spans="1:8">
      <c r="A9" s="43" t="s">
        <v>43</v>
      </c>
      <c r="B9" s="44" t="s">
        <v>44</v>
      </c>
      <c r="C9" s="57">
        <v>13079.3</v>
      </c>
      <c r="D9" s="57">
        <v>1503.3</v>
      </c>
      <c r="E9" s="57">
        <v>12179.4</v>
      </c>
      <c r="F9" s="60" t="s">
        <v>118</v>
      </c>
      <c r="G9" s="57">
        <f t="shared" si="0"/>
        <v>93.119662367252076</v>
      </c>
    </row>
    <row r="10" spans="1:8" ht="41.25" customHeight="1">
      <c r="A10" s="71" t="s">
        <v>78</v>
      </c>
      <c r="B10" s="72" t="s">
        <v>79</v>
      </c>
      <c r="C10" s="51">
        <v>2206.4</v>
      </c>
      <c r="D10" s="51">
        <v>2136.1</v>
      </c>
      <c r="E10" s="51">
        <v>2231.6999999999998</v>
      </c>
      <c r="F10" s="70">
        <f t="shared" ref="F10:F27" si="1">E10/D10*100</f>
        <v>104.47544590609053</v>
      </c>
      <c r="G10" s="51">
        <f t="shared" si="0"/>
        <v>101.14666424945611</v>
      </c>
    </row>
    <row r="11" spans="1:8" ht="15.75" customHeight="1">
      <c r="A11" s="71" t="s">
        <v>45</v>
      </c>
      <c r="B11" s="73">
        <v>1.05E+16</v>
      </c>
      <c r="C11" s="51">
        <f>C12</f>
        <v>490.9</v>
      </c>
      <c r="D11" s="51">
        <f>D12</f>
        <v>840</v>
      </c>
      <c r="E11" s="51">
        <f>E12</f>
        <v>1502.8</v>
      </c>
      <c r="F11" s="70">
        <f t="shared" si="1"/>
        <v>178.9047619047619</v>
      </c>
      <c r="G11" s="51" t="s">
        <v>123</v>
      </c>
      <c r="H11" s="35"/>
    </row>
    <row r="12" spans="1:8" ht="25.5">
      <c r="A12" s="43" t="s">
        <v>46</v>
      </c>
      <c r="B12" s="44" t="s">
        <v>47</v>
      </c>
      <c r="C12" s="57">
        <v>490.9</v>
      </c>
      <c r="D12" s="57">
        <v>840</v>
      </c>
      <c r="E12" s="57">
        <v>1502.8</v>
      </c>
      <c r="F12" s="60">
        <f t="shared" si="1"/>
        <v>178.9047619047619</v>
      </c>
      <c r="G12" s="57" t="s">
        <v>123</v>
      </c>
      <c r="H12" s="35"/>
    </row>
    <row r="13" spans="1:8">
      <c r="A13" s="71" t="s">
        <v>48</v>
      </c>
      <c r="B13" s="73">
        <v>1.06E+16</v>
      </c>
      <c r="C13" s="51">
        <f>C14+C15</f>
        <v>4515.2</v>
      </c>
      <c r="D13" s="51">
        <f>D14+D15</f>
        <v>1370.6999999999998</v>
      </c>
      <c r="E13" s="51">
        <f>E14+E15</f>
        <v>4918.8</v>
      </c>
      <c r="F13" s="70" t="s">
        <v>119</v>
      </c>
      <c r="G13" s="51">
        <f t="shared" si="0"/>
        <v>108.93869596031185</v>
      </c>
      <c r="H13" s="27"/>
    </row>
    <row r="14" spans="1:8">
      <c r="A14" s="43" t="s">
        <v>49</v>
      </c>
      <c r="B14" s="44" t="s">
        <v>50</v>
      </c>
      <c r="C14" s="57">
        <v>2027.1</v>
      </c>
      <c r="D14" s="57">
        <v>494.9</v>
      </c>
      <c r="E14" s="57">
        <v>2301.4</v>
      </c>
      <c r="F14" s="60" t="s">
        <v>120</v>
      </c>
      <c r="G14" s="57">
        <f t="shared" si="0"/>
        <v>113.53164619407035</v>
      </c>
      <c r="H14" s="35"/>
    </row>
    <row r="15" spans="1:8">
      <c r="A15" s="43" t="s">
        <v>51</v>
      </c>
      <c r="B15" s="44" t="s">
        <v>52</v>
      </c>
      <c r="C15" s="57">
        <v>2488.1</v>
      </c>
      <c r="D15" s="57">
        <v>875.8</v>
      </c>
      <c r="E15" s="57">
        <v>2617.4</v>
      </c>
      <c r="F15" s="60" t="s">
        <v>121</v>
      </c>
      <c r="G15" s="57">
        <f t="shared" si="0"/>
        <v>105.19673646557615</v>
      </c>
      <c r="H15" s="35"/>
    </row>
    <row r="16" spans="1:8" ht="17.25" customHeight="1">
      <c r="A16" s="71" t="s">
        <v>53</v>
      </c>
      <c r="B16" s="73">
        <v>1.08E+16</v>
      </c>
      <c r="C16" s="51">
        <v>0.4</v>
      </c>
      <c r="D16" s="51">
        <v>0</v>
      </c>
      <c r="E16" s="51">
        <v>0.4</v>
      </c>
      <c r="F16" s="70">
        <v>0</v>
      </c>
      <c r="G16" s="51">
        <f t="shared" si="0"/>
        <v>100</v>
      </c>
      <c r="H16" s="35"/>
    </row>
    <row r="17" spans="1:8" ht="46.5" customHeight="1">
      <c r="A17" s="71" t="s">
        <v>63</v>
      </c>
      <c r="B17" s="73">
        <v>1.11E+16</v>
      </c>
      <c r="C17" s="51">
        <v>16.7</v>
      </c>
      <c r="D17" s="51">
        <v>0</v>
      </c>
      <c r="E17" s="51">
        <v>104</v>
      </c>
      <c r="F17" s="70">
        <v>0</v>
      </c>
      <c r="G17" s="51" t="s">
        <v>122</v>
      </c>
      <c r="H17" s="35"/>
    </row>
    <row r="18" spans="1:8" s="33" customFormat="1" ht="23.25" customHeight="1">
      <c r="A18" s="71" t="s">
        <v>94</v>
      </c>
      <c r="B18" s="73">
        <v>1.17E+16</v>
      </c>
      <c r="C18" s="51">
        <f>C19</f>
        <v>43.7</v>
      </c>
      <c r="D18" s="51">
        <f t="shared" ref="D18:E18" si="2">D19</f>
        <v>0</v>
      </c>
      <c r="E18" s="51">
        <f t="shared" si="2"/>
        <v>-0.9</v>
      </c>
      <c r="F18" s="70">
        <v>0</v>
      </c>
      <c r="G18" s="51">
        <f t="shared" si="0"/>
        <v>-2.0594965675057209</v>
      </c>
      <c r="H18" s="35"/>
    </row>
    <row r="19" spans="1:8" s="33" customFormat="1" ht="26.25" customHeight="1">
      <c r="A19" s="54" t="s">
        <v>113</v>
      </c>
      <c r="B19" s="53">
        <v>1.17150301000001E+16</v>
      </c>
      <c r="C19" s="57">
        <v>43.7</v>
      </c>
      <c r="D19" s="57"/>
      <c r="E19" s="57">
        <v>-0.9</v>
      </c>
      <c r="F19" s="60">
        <v>0</v>
      </c>
      <c r="G19" s="57">
        <f t="shared" si="0"/>
        <v>-2.0594965675057209</v>
      </c>
      <c r="H19" s="35"/>
    </row>
    <row r="20" spans="1:8" ht="39.75" customHeight="1">
      <c r="A20" s="71" t="s">
        <v>54</v>
      </c>
      <c r="B20" s="72" t="s">
        <v>64</v>
      </c>
      <c r="C20" s="51">
        <f>C21+C24+C25+C27+C28</f>
        <v>10134</v>
      </c>
      <c r="D20" s="51">
        <f>D21+D24+D25+D27+D28</f>
        <v>8817.8000000000011</v>
      </c>
      <c r="E20" s="51">
        <f>E21+E24+E25+E27+E28</f>
        <v>8817.8000000000011</v>
      </c>
      <c r="F20" s="70">
        <f t="shared" si="1"/>
        <v>100</v>
      </c>
      <c r="G20" s="51">
        <f t="shared" si="0"/>
        <v>87.0120386816657</v>
      </c>
      <c r="H20" s="35"/>
    </row>
    <row r="21" spans="1:8" ht="54.75" customHeight="1">
      <c r="A21" s="71" t="s">
        <v>55</v>
      </c>
      <c r="B21" s="72" t="s">
        <v>65</v>
      </c>
      <c r="C21" s="51">
        <v>154.4</v>
      </c>
      <c r="D21" s="51">
        <f>D22</f>
        <v>165.6</v>
      </c>
      <c r="E21" s="51">
        <f>E22</f>
        <v>165.6</v>
      </c>
      <c r="F21" s="70">
        <f t="shared" si="1"/>
        <v>100</v>
      </c>
      <c r="G21" s="51">
        <f t="shared" si="0"/>
        <v>107.25388601036268</v>
      </c>
      <c r="H21" s="35"/>
    </row>
    <row r="22" spans="1:8" ht="51">
      <c r="A22" s="16" t="s">
        <v>56</v>
      </c>
      <c r="B22" s="17" t="s">
        <v>80</v>
      </c>
      <c r="C22" s="62">
        <v>154.4</v>
      </c>
      <c r="D22" s="57">
        <v>165.6</v>
      </c>
      <c r="E22" s="57">
        <v>165.6</v>
      </c>
      <c r="F22" s="60">
        <f t="shared" si="1"/>
        <v>100</v>
      </c>
      <c r="G22" s="57">
        <f t="shared" si="0"/>
        <v>107.25388601036268</v>
      </c>
      <c r="H22" s="35"/>
    </row>
    <row r="23" spans="1:8" ht="66" hidden="1" customHeight="1">
      <c r="A23" s="16" t="s">
        <v>69</v>
      </c>
      <c r="B23" s="17" t="s">
        <v>77</v>
      </c>
      <c r="C23" s="63">
        <v>8545.9</v>
      </c>
      <c r="D23" s="57"/>
      <c r="E23" s="57"/>
      <c r="F23" s="60" t="e">
        <f t="shared" si="1"/>
        <v>#DIV/0!</v>
      </c>
      <c r="G23" s="57">
        <f t="shared" si="0"/>
        <v>0</v>
      </c>
      <c r="H23" s="35"/>
    </row>
    <row r="24" spans="1:8" s="24" customFormat="1" ht="42" customHeight="1">
      <c r="A24" s="71" t="s">
        <v>70</v>
      </c>
      <c r="B24" s="72" t="s">
        <v>81</v>
      </c>
      <c r="C24" s="51">
        <v>8545.9</v>
      </c>
      <c r="D24" s="51">
        <v>7251</v>
      </c>
      <c r="E24" s="74">
        <v>7251</v>
      </c>
      <c r="F24" s="70">
        <f t="shared" si="1"/>
        <v>100</v>
      </c>
      <c r="G24" s="51">
        <f t="shared" si="0"/>
        <v>84.847704747305727</v>
      </c>
      <c r="H24" s="35"/>
    </row>
    <row r="25" spans="1:8" ht="52.5" customHeight="1">
      <c r="A25" s="71" t="s">
        <v>57</v>
      </c>
      <c r="B25" s="72" t="s">
        <v>66</v>
      </c>
      <c r="C25" s="51">
        <f>C26</f>
        <v>347.5</v>
      </c>
      <c r="D25" s="51">
        <f>D26</f>
        <v>414.3</v>
      </c>
      <c r="E25" s="51">
        <f>E26</f>
        <v>414.3</v>
      </c>
      <c r="F25" s="70">
        <f t="shared" si="1"/>
        <v>100</v>
      </c>
      <c r="G25" s="51">
        <f t="shared" si="0"/>
        <v>119.22302158273381</v>
      </c>
      <c r="H25" s="35"/>
    </row>
    <row r="26" spans="1:8" ht="57" customHeight="1">
      <c r="A26" s="16" t="s">
        <v>58</v>
      </c>
      <c r="B26" s="17" t="s">
        <v>67</v>
      </c>
      <c r="C26" s="57">
        <v>347.5</v>
      </c>
      <c r="D26" s="57">
        <v>414.3</v>
      </c>
      <c r="E26" s="57">
        <v>414.3</v>
      </c>
      <c r="F26" s="60">
        <f t="shared" si="1"/>
        <v>100</v>
      </c>
      <c r="G26" s="57">
        <f t="shared" si="0"/>
        <v>119.22302158273381</v>
      </c>
      <c r="H26" s="35"/>
    </row>
    <row r="27" spans="1:8" ht="18" customHeight="1">
      <c r="A27" s="71" t="s">
        <v>59</v>
      </c>
      <c r="B27" s="72" t="s">
        <v>68</v>
      </c>
      <c r="C27" s="51">
        <v>966.2</v>
      </c>
      <c r="D27" s="51">
        <v>986.9</v>
      </c>
      <c r="E27" s="51">
        <v>986.9</v>
      </c>
      <c r="F27" s="70">
        <f t="shared" si="1"/>
        <v>100</v>
      </c>
      <c r="G27" s="51">
        <f t="shared" si="0"/>
        <v>102.14241357896915</v>
      </c>
      <c r="H27" s="35"/>
    </row>
    <row r="28" spans="1:8" s="33" customFormat="1" ht="18" customHeight="1">
      <c r="A28" s="71" t="s">
        <v>88</v>
      </c>
      <c r="B28" s="72" t="s">
        <v>89</v>
      </c>
      <c r="C28" s="70">
        <v>120</v>
      </c>
      <c r="D28" s="51">
        <v>0</v>
      </c>
      <c r="E28" s="70">
        <v>0</v>
      </c>
      <c r="F28" s="70">
        <v>0</v>
      </c>
      <c r="G28" s="51">
        <f t="shared" si="0"/>
        <v>0</v>
      </c>
      <c r="H28" s="35"/>
    </row>
    <row r="29" spans="1:8" ht="18.75" customHeight="1">
      <c r="A29" s="37" t="s">
        <v>4</v>
      </c>
      <c r="B29" s="49"/>
      <c r="C29" s="39">
        <f>C31+C35+C37+C40+C45+C47+C49+C43</f>
        <v>22161.000000000004</v>
      </c>
      <c r="D29" s="39">
        <f>D31+D35+D37+D40+D45+D47+D49+D43</f>
        <v>29410.6</v>
      </c>
      <c r="E29" s="39">
        <f>E31+E35+E37+E40+E45+E47+E49+E43</f>
        <v>27932.899999999998</v>
      </c>
      <c r="F29" s="40">
        <f>E29/D29*100</f>
        <v>94.975621034592976</v>
      </c>
      <c r="G29" s="39">
        <f t="shared" si="0"/>
        <v>126.04530481476463</v>
      </c>
      <c r="H29" s="35"/>
    </row>
    <row r="30" spans="1:8">
      <c r="A30" s="18" t="s">
        <v>3</v>
      </c>
      <c r="B30" s="19"/>
      <c r="C30" s="56"/>
      <c r="D30" s="46"/>
      <c r="E30" s="46"/>
      <c r="F30" s="60"/>
      <c r="G30" s="57"/>
      <c r="H30" s="35"/>
    </row>
    <row r="31" spans="1:8" ht="16.5" customHeight="1">
      <c r="A31" s="75" t="s">
        <v>5</v>
      </c>
      <c r="B31" s="76" t="s">
        <v>6</v>
      </c>
      <c r="C31" s="51">
        <f>C32+C33+C34</f>
        <v>4955.2000000000007</v>
      </c>
      <c r="D31" s="51">
        <f>D32+D33+D34</f>
        <v>6362.1</v>
      </c>
      <c r="E31" s="51">
        <f>E32+E33+E34</f>
        <v>5377.9</v>
      </c>
      <c r="F31" s="70">
        <f t="shared" ref="F31:F50" si="3">E31/D31*100</f>
        <v>84.530265164018161</v>
      </c>
      <c r="G31" s="51">
        <f t="shared" si="0"/>
        <v>108.53043267678397</v>
      </c>
      <c r="H31" s="35"/>
    </row>
    <row r="32" spans="1:8" ht="51" customHeight="1">
      <c r="A32" s="18" t="s">
        <v>7</v>
      </c>
      <c r="B32" s="21" t="s">
        <v>8</v>
      </c>
      <c r="C32" s="57">
        <v>4945.1000000000004</v>
      </c>
      <c r="D32" s="47">
        <v>5546.6</v>
      </c>
      <c r="E32" s="47">
        <v>5337.4</v>
      </c>
      <c r="F32" s="60">
        <f t="shared" si="3"/>
        <v>96.228320051923689</v>
      </c>
      <c r="G32" s="57">
        <f t="shared" si="0"/>
        <v>107.93310549837211</v>
      </c>
      <c r="H32" s="35"/>
    </row>
    <row r="33" spans="1:8" ht="17.25" hidden="1" customHeight="1">
      <c r="A33" s="22" t="s">
        <v>73</v>
      </c>
      <c r="B33" s="21" t="s">
        <v>72</v>
      </c>
      <c r="C33" s="57">
        <v>0</v>
      </c>
      <c r="D33" s="48">
        <v>0</v>
      </c>
      <c r="E33" s="47">
        <v>0</v>
      </c>
      <c r="F33" s="60" t="e">
        <f t="shared" si="3"/>
        <v>#DIV/0!</v>
      </c>
      <c r="G33" s="57" t="e">
        <f t="shared" si="0"/>
        <v>#DIV/0!</v>
      </c>
      <c r="H33" s="35"/>
    </row>
    <row r="34" spans="1:8" ht="24.75" customHeight="1">
      <c r="A34" s="18" t="s">
        <v>9</v>
      </c>
      <c r="B34" s="20" t="s">
        <v>10</v>
      </c>
      <c r="C34" s="57">
        <v>10.1</v>
      </c>
      <c r="D34" s="47">
        <v>815.5</v>
      </c>
      <c r="E34" s="47">
        <v>40.5</v>
      </c>
      <c r="F34" s="60">
        <f t="shared" si="3"/>
        <v>4.9662783568362974</v>
      </c>
      <c r="G34" s="57" t="s">
        <v>114</v>
      </c>
      <c r="H34" s="35"/>
    </row>
    <row r="35" spans="1:8" ht="14.25" customHeight="1">
      <c r="A35" s="75" t="s">
        <v>11</v>
      </c>
      <c r="B35" s="76" t="s">
        <v>12</v>
      </c>
      <c r="C35" s="51">
        <f>C36</f>
        <v>347.5</v>
      </c>
      <c r="D35" s="51">
        <f>D36</f>
        <v>414.3</v>
      </c>
      <c r="E35" s="51">
        <f>E36</f>
        <v>414.3</v>
      </c>
      <c r="F35" s="70">
        <f t="shared" si="3"/>
        <v>100</v>
      </c>
      <c r="G35" s="51">
        <f t="shared" si="0"/>
        <v>119.22302158273381</v>
      </c>
      <c r="H35" s="35"/>
    </row>
    <row r="36" spans="1:8" ht="25.5">
      <c r="A36" s="18" t="s">
        <v>13</v>
      </c>
      <c r="B36" s="20" t="s">
        <v>14</v>
      </c>
      <c r="C36" s="57">
        <v>347.5</v>
      </c>
      <c r="D36" s="47">
        <v>414.3</v>
      </c>
      <c r="E36" s="47">
        <v>414.3</v>
      </c>
      <c r="F36" s="60">
        <f t="shared" si="3"/>
        <v>100</v>
      </c>
      <c r="G36" s="57">
        <f t="shared" si="0"/>
        <v>119.22302158273381</v>
      </c>
      <c r="H36" s="35"/>
    </row>
    <row r="37" spans="1:8" ht="14.25" customHeight="1">
      <c r="A37" s="75" t="s">
        <v>15</v>
      </c>
      <c r="B37" s="76" t="s">
        <v>16</v>
      </c>
      <c r="C37" s="51">
        <f>C38+C39</f>
        <v>9522.7000000000007</v>
      </c>
      <c r="D37" s="51">
        <f>D38+D39</f>
        <v>9557.6</v>
      </c>
      <c r="E37" s="51">
        <f>E38+E39</f>
        <v>9240.1</v>
      </c>
      <c r="F37" s="70">
        <f t="shared" si="3"/>
        <v>96.6780363271114</v>
      </c>
      <c r="G37" s="51">
        <f t="shared" si="0"/>
        <v>97.032354269272375</v>
      </c>
      <c r="H37" s="35"/>
    </row>
    <row r="38" spans="1:8" ht="25.5">
      <c r="A38" s="18" t="s">
        <v>17</v>
      </c>
      <c r="B38" s="20" t="s">
        <v>18</v>
      </c>
      <c r="C38" s="57">
        <v>9522.7000000000007</v>
      </c>
      <c r="D38" s="47">
        <v>9536.6</v>
      </c>
      <c r="E38" s="47">
        <v>9219.1</v>
      </c>
      <c r="F38" s="60">
        <f t="shared" si="3"/>
        <v>96.67072122139966</v>
      </c>
      <c r="G38" s="57">
        <f t="shared" si="0"/>
        <v>96.811828578029335</v>
      </c>
      <c r="H38" s="35"/>
    </row>
    <row r="39" spans="1:8" ht="26.25" customHeight="1">
      <c r="A39" s="18" t="s">
        <v>75</v>
      </c>
      <c r="B39" s="20" t="s">
        <v>76</v>
      </c>
      <c r="C39" s="57">
        <v>0</v>
      </c>
      <c r="D39" s="47">
        <v>21</v>
      </c>
      <c r="E39" s="47">
        <v>21</v>
      </c>
      <c r="F39" s="60">
        <f t="shared" si="3"/>
        <v>100</v>
      </c>
      <c r="G39" s="57">
        <v>0</v>
      </c>
      <c r="H39" s="35"/>
    </row>
    <row r="40" spans="1:8" ht="15" customHeight="1">
      <c r="A40" s="75" t="s">
        <v>19</v>
      </c>
      <c r="B40" s="76" t="s">
        <v>20</v>
      </c>
      <c r="C40" s="51">
        <f>C41+C42</f>
        <v>4053.7000000000003</v>
      </c>
      <c r="D40" s="51">
        <f>D41+D42</f>
        <v>7583.3</v>
      </c>
      <c r="E40" s="51">
        <f>E41+E42</f>
        <v>7514.5999999999995</v>
      </c>
      <c r="F40" s="70">
        <f t="shared" si="3"/>
        <v>99.094061951920651</v>
      </c>
      <c r="G40" s="51">
        <f t="shared" si="0"/>
        <v>185.37632286553023</v>
      </c>
      <c r="H40" s="35"/>
    </row>
    <row r="41" spans="1:8" ht="15" customHeight="1">
      <c r="A41" s="18" t="s">
        <v>21</v>
      </c>
      <c r="B41" s="20" t="s">
        <v>22</v>
      </c>
      <c r="C41" s="57">
        <v>15.4</v>
      </c>
      <c r="D41" s="47">
        <v>27</v>
      </c>
      <c r="E41" s="47">
        <v>25.4</v>
      </c>
      <c r="F41" s="60">
        <f t="shared" si="3"/>
        <v>94.074074074074062</v>
      </c>
      <c r="G41" s="57">
        <f t="shared" si="0"/>
        <v>164.9350649350649</v>
      </c>
      <c r="H41" s="35"/>
    </row>
    <row r="42" spans="1:8" ht="15" customHeight="1">
      <c r="A42" s="18" t="s">
        <v>23</v>
      </c>
      <c r="B42" s="20" t="s">
        <v>24</v>
      </c>
      <c r="C42" s="57">
        <v>4038.3</v>
      </c>
      <c r="D42" s="47">
        <v>7556.3</v>
      </c>
      <c r="E42" s="47">
        <v>7489.2</v>
      </c>
      <c r="F42" s="60">
        <f t="shared" si="3"/>
        <v>99.111999258896546</v>
      </c>
      <c r="G42" s="57">
        <f t="shared" si="0"/>
        <v>185.45427531386969</v>
      </c>
      <c r="H42" s="35"/>
    </row>
    <row r="43" spans="1:8" s="33" customFormat="1" ht="15" customHeight="1">
      <c r="A43" s="75" t="s">
        <v>95</v>
      </c>
      <c r="B43" s="76" t="s">
        <v>97</v>
      </c>
      <c r="C43" s="51">
        <v>0</v>
      </c>
      <c r="D43" s="51">
        <f>D44</f>
        <v>4.5</v>
      </c>
      <c r="E43" s="51">
        <f>E44</f>
        <v>4.5</v>
      </c>
      <c r="F43" s="70">
        <f t="shared" si="3"/>
        <v>100</v>
      </c>
      <c r="G43" s="51">
        <v>0</v>
      </c>
      <c r="H43" s="35"/>
    </row>
    <row r="44" spans="1:8" s="33" customFormat="1" ht="39" customHeight="1">
      <c r="A44" s="18" t="s">
        <v>96</v>
      </c>
      <c r="B44" s="20" t="s">
        <v>98</v>
      </c>
      <c r="C44" s="57">
        <v>0</v>
      </c>
      <c r="D44" s="47">
        <v>4.5</v>
      </c>
      <c r="E44" s="47">
        <v>4.5</v>
      </c>
      <c r="F44" s="60">
        <f t="shared" si="3"/>
        <v>100</v>
      </c>
      <c r="G44" s="57">
        <v>0</v>
      </c>
      <c r="H44" s="35"/>
    </row>
    <row r="45" spans="1:8" ht="15" customHeight="1">
      <c r="A45" s="75" t="s">
        <v>74</v>
      </c>
      <c r="B45" s="76" t="s">
        <v>25</v>
      </c>
      <c r="C45" s="51">
        <f>C46</f>
        <v>3281.9</v>
      </c>
      <c r="D45" s="51">
        <f>D46</f>
        <v>4988.8</v>
      </c>
      <c r="E45" s="51">
        <f>E46</f>
        <v>4881.5</v>
      </c>
      <c r="F45" s="70">
        <f t="shared" si="3"/>
        <v>97.849182168056444</v>
      </c>
      <c r="G45" s="51">
        <f t="shared" si="0"/>
        <v>148.74005911209969</v>
      </c>
      <c r="H45" s="35"/>
    </row>
    <row r="46" spans="1:8" ht="14.25" customHeight="1">
      <c r="A46" s="18" t="s">
        <v>26</v>
      </c>
      <c r="B46" s="20" t="s">
        <v>27</v>
      </c>
      <c r="C46" s="57">
        <v>3281.9</v>
      </c>
      <c r="D46" s="47">
        <v>4988.8</v>
      </c>
      <c r="E46" s="47">
        <v>4881.5</v>
      </c>
      <c r="F46" s="60">
        <f t="shared" si="3"/>
        <v>97.849182168056444</v>
      </c>
      <c r="G46" s="57">
        <f t="shared" si="0"/>
        <v>148.74005911209969</v>
      </c>
      <c r="H46" s="35"/>
    </row>
    <row r="47" spans="1:8" s="26" customFormat="1" ht="40.5" hidden="1" customHeight="1">
      <c r="A47" s="18" t="s">
        <v>82</v>
      </c>
      <c r="B47" s="20" t="s">
        <v>84</v>
      </c>
      <c r="C47" s="57">
        <f>C48</f>
        <v>0</v>
      </c>
      <c r="D47" s="45">
        <f>D48</f>
        <v>0</v>
      </c>
      <c r="E47" s="45">
        <f>E48</f>
        <v>0</v>
      </c>
      <c r="F47" s="60" t="e">
        <f t="shared" si="3"/>
        <v>#DIV/0!</v>
      </c>
      <c r="G47" s="57" t="e">
        <f t="shared" si="0"/>
        <v>#DIV/0!</v>
      </c>
      <c r="H47" s="27"/>
    </row>
    <row r="48" spans="1:8" s="26" customFormat="1" ht="18.75" hidden="1" customHeight="1">
      <c r="A48" s="18" t="s">
        <v>83</v>
      </c>
      <c r="B48" s="20" t="s">
        <v>85</v>
      </c>
      <c r="C48" s="57">
        <v>0</v>
      </c>
      <c r="D48" s="45">
        <v>0</v>
      </c>
      <c r="E48" s="45"/>
      <c r="F48" s="60" t="e">
        <f t="shared" si="3"/>
        <v>#DIV/0!</v>
      </c>
      <c r="G48" s="57" t="e">
        <f t="shared" si="0"/>
        <v>#DIV/0!</v>
      </c>
      <c r="H48" s="27"/>
    </row>
    <row r="49" spans="1:8" s="33" customFormat="1" ht="42.75" customHeight="1">
      <c r="A49" s="75" t="s">
        <v>112</v>
      </c>
      <c r="B49" s="76" t="s">
        <v>84</v>
      </c>
      <c r="C49" s="51">
        <f>C50</f>
        <v>0</v>
      </c>
      <c r="D49" s="51">
        <f t="shared" ref="D49:E49" si="4">D50</f>
        <v>500</v>
      </c>
      <c r="E49" s="51">
        <f t="shared" si="4"/>
        <v>500</v>
      </c>
      <c r="F49" s="70">
        <f t="shared" si="3"/>
        <v>100</v>
      </c>
      <c r="G49" s="51">
        <v>0</v>
      </c>
      <c r="H49" s="35"/>
    </row>
    <row r="50" spans="1:8" s="33" customFormat="1" ht="18.75" customHeight="1">
      <c r="A50" s="18"/>
      <c r="B50" s="20" t="s">
        <v>85</v>
      </c>
      <c r="C50" s="57">
        <v>0</v>
      </c>
      <c r="D50" s="47">
        <v>500</v>
      </c>
      <c r="E50" s="47">
        <v>500</v>
      </c>
      <c r="F50" s="60">
        <f t="shared" si="3"/>
        <v>100</v>
      </c>
      <c r="G50" s="57">
        <v>0</v>
      </c>
      <c r="H50" s="35"/>
    </row>
    <row r="51" spans="1:8" ht="30.75" customHeight="1">
      <c r="A51" s="18" t="s">
        <v>28</v>
      </c>
      <c r="B51" s="20"/>
      <c r="C51" s="57">
        <f>C5-C29</f>
        <v>8325.5999999999985</v>
      </c>
      <c r="D51" s="47">
        <f>D5-D29</f>
        <v>-14742.699999999997</v>
      </c>
      <c r="E51" s="47">
        <f>E5-E29</f>
        <v>1821.1000000000022</v>
      </c>
      <c r="F51" s="57"/>
      <c r="G51" s="57"/>
      <c r="H51" s="27"/>
    </row>
    <row r="52" spans="1:8" ht="14.25" customHeight="1">
      <c r="A52" s="52" t="s">
        <v>29</v>
      </c>
      <c r="B52" s="50"/>
      <c r="C52" s="39">
        <f t="shared" ref="C52" si="5">C54</f>
        <v>-8325.5999999999985</v>
      </c>
      <c r="D52" s="39">
        <f t="shared" ref="D52:E52" si="6">D54</f>
        <v>14742.699999999999</v>
      </c>
      <c r="E52" s="39">
        <f t="shared" si="6"/>
        <v>-1821.0999999999985</v>
      </c>
      <c r="F52" s="39"/>
      <c r="G52" s="39"/>
      <c r="H52" s="27"/>
    </row>
    <row r="53" spans="1:8">
      <c r="A53" s="18" t="s">
        <v>3</v>
      </c>
      <c r="B53" s="20"/>
      <c r="C53" s="57"/>
      <c r="D53" s="47"/>
      <c r="E53" s="47"/>
      <c r="F53" s="57"/>
      <c r="G53" s="57"/>
      <c r="H53" s="27"/>
    </row>
    <row r="54" spans="1:8" ht="27.75" customHeight="1">
      <c r="A54" s="18" t="s">
        <v>30</v>
      </c>
      <c r="B54" s="20" t="s">
        <v>31</v>
      </c>
      <c r="C54" s="57">
        <f>C55+C56</f>
        <v>-8325.5999999999985</v>
      </c>
      <c r="D54" s="47">
        <f>D55+D56</f>
        <v>14742.699999999999</v>
      </c>
      <c r="E54" s="47">
        <f>E55+E56</f>
        <v>-1821.0999999999985</v>
      </c>
      <c r="F54" s="57"/>
      <c r="G54" s="57"/>
    </row>
    <row r="55" spans="1:8" ht="25.5">
      <c r="A55" s="18" t="s">
        <v>32</v>
      </c>
      <c r="B55" s="20" t="s">
        <v>33</v>
      </c>
      <c r="C55" s="57">
        <v>-30722.6</v>
      </c>
      <c r="D55" s="47">
        <v>-14667.9</v>
      </c>
      <c r="E55" s="47">
        <v>-30224.6</v>
      </c>
      <c r="F55" s="57"/>
      <c r="G55" s="57"/>
    </row>
    <row r="56" spans="1:8" ht="29.25" customHeight="1">
      <c r="A56" s="18" t="s">
        <v>34</v>
      </c>
      <c r="B56" s="20" t="s">
        <v>35</v>
      </c>
      <c r="C56" s="57">
        <v>22397</v>
      </c>
      <c r="D56" s="47">
        <v>29410.6</v>
      </c>
      <c r="E56" s="47">
        <v>28403.5</v>
      </c>
      <c r="F56" s="57"/>
      <c r="G56" s="57"/>
    </row>
    <row r="57" spans="1:8">
      <c r="A57" s="5"/>
      <c r="B57" s="5"/>
      <c r="C57" s="5"/>
      <c r="D57" s="5"/>
      <c r="E57" s="5"/>
      <c r="F57" s="32"/>
      <c r="G57" s="32"/>
    </row>
    <row r="58" spans="1:8">
      <c r="A58" s="5"/>
      <c r="B58" s="5"/>
      <c r="C58" s="5"/>
      <c r="D58" s="23"/>
      <c r="E58" s="5"/>
      <c r="F58" s="32"/>
      <c r="G58" s="32"/>
    </row>
    <row r="59" spans="1:8">
      <c r="A59" s="5"/>
      <c r="B59" s="5"/>
      <c r="C59" s="5"/>
      <c r="D59" s="5"/>
      <c r="E59" s="5"/>
      <c r="F59" s="5"/>
      <c r="G59" s="5"/>
    </row>
    <row r="60" spans="1:8" ht="15.75">
      <c r="A60" s="64" t="s">
        <v>106</v>
      </c>
      <c r="B60" s="64"/>
      <c r="C60" s="64"/>
      <c r="D60" s="64"/>
      <c r="E60" s="64"/>
      <c r="F60" s="64"/>
      <c r="G60" s="64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</sheetData>
  <mergeCells count="2">
    <mergeCell ref="A60:G60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F4" sqref="F4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1"/>
      <c r="B1" s="11"/>
      <c r="C1" s="11"/>
      <c r="D1" s="11"/>
      <c r="E1" s="11"/>
      <c r="F1" s="11"/>
      <c r="G1" s="11"/>
    </row>
    <row r="2" spans="1:7" ht="96" customHeight="1">
      <c r="A2" s="65" t="s">
        <v>102</v>
      </c>
      <c r="B2" s="66"/>
      <c r="C2" s="66"/>
      <c r="D2" s="66"/>
      <c r="E2" s="66"/>
      <c r="F2" s="66"/>
      <c r="G2" s="66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105</v>
      </c>
      <c r="D4" s="4" t="s">
        <v>103</v>
      </c>
      <c r="E4" s="4" t="s">
        <v>104</v>
      </c>
      <c r="F4" s="4" t="s">
        <v>90</v>
      </c>
      <c r="G4" s="4" t="s">
        <v>91</v>
      </c>
    </row>
    <row r="5" spans="1:7" ht="51">
      <c r="A5" s="12" t="s">
        <v>38</v>
      </c>
      <c r="B5" s="55">
        <v>4.5</v>
      </c>
      <c r="C5" s="59">
        <v>2906.7</v>
      </c>
      <c r="D5" s="59">
        <v>3122.5</v>
      </c>
      <c r="E5" s="59">
        <v>3060.4</v>
      </c>
      <c r="F5" s="58">
        <f>E5/D5*100</f>
        <v>98.011208967173744</v>
      </c>
      <c r="G5" s="58">
        <f>E5/C5*100</f>
        <v>105.28778339697939</v>
      </c>
    </row>
    <row r="6" spans="1:7" ht="38.25">
      <c r="A6" s="13" t="s">
        <v>39</v>
      </c>
      <c r="B6" s="55">
        <v>3.5</v>
      </c>
      <c r="C6" s="59">
        <v>1906.5</v>
      </c>
      <c r="D6" s="59">
        <v>2202.6</v>
      </c>
      <c r="E6" s="59">
        <v>2161.1</v>
      </c>
      <c r="F6" s="58">
        <f>E6/D6*100</f>
        <v>98.115863070916191</v>
      </c>
      <c r="G6" s="58">
        <f>E6/C6*100</f>
        <v>113.35431418830318</v>
      </c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 ht="15.75">
      <c r="A10" s="67" t="s">
        <v>107</v>
      </c>
      <c r="B10" s="67"/>
      <c r="C10" s="67"/>
      <c r="D10" s="67"/>
      <c r="E10" s="67"/>
      <c r="F10" s="67"/>
      <c r="G10" s="67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1"/>
      <c r="B15" s="11"/>
      <c r="C15" s="11"/>
      <c r="D15" s="11"/>
      <c r="E15" s="11"/>
      <c r="F15" s="11"/>
      <c r="G15" s="11"/>
    </row>
    <row r="16" spans="1:7">
      <c r="A16" s="11"/>
      <c r="B16" s="11"/>
      <c r="C16" s="11"/>
      <c r="D16" s="11"/>
      <c r="E16" s="11"/>
      <c r="F16" s="11"/>
      <c r="G16" s="11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E9" sqref="E9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1"/>
      <c r="B1" s="11"/>
      <c r="C1" s="11"/>
      <c r="D1" s="11"/>
      <c r="E1" s="11"/>
      <c r="F1" s="11"/>
    </row>
    <row r="2" spans="1:7" ht="96" customHeight="1">
      <c r="A2" s="65" t="s">
        <v>117</v>
      </c>
      <c r="B2" s="66"/>
      <c r="C2" s="66"/>
      <c r="D2" s="66"/>
      <c r="E2" s="66"/>
      <c r="F2" s="66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60</v>
      </c>
      <c r="B4" s="8" t="s">
        <v>109</v>
      </c>
      <c r="C4" s="8" t="s">
        <v>110</v>
      </c>
      <c r="D4" s="8" t="s">
        <v>111</v>
      </c>
      <c r="E4" s="9" t="s">
        <v>90</v>
      </c>
      <c r="F4" s="8" t="s">
        <v>91</v>
      </c>
    </row>
    <row r="5" spans="1:7" ht="66.75" customHeight="1">
      <c r="A5" s="10" t="s">
        <v>71</v>
      </c>
      <c r="B5" s="58">
        <v>2</v>
      </c>
      <c r="C5" s="58">
        <v>2</v>
      </c>
      <c r="D5" s="58">
        <v>2</v>
      </c>
      <c r="E5" s="58">
        <f t="shared" ref="E5:E10" si="0">D5/C5*100</f>
        <v>100</v>
      </c>
      <c r="F5" s="58">
        <f t="shared" ref="F5:F10" si="1">D5/B5*100</f>
        <v>100</v>
      </c>
    </row>
    <row r="6" spans="1:7" ht="57" customHeight="1">
      <c r="A6" s="30" t="s">
        <v>62</v>
      </c>
      <c r="B6" s="58">
        <v>2612.1</v>
      </c>
      <c r="C6" s="58">
        <v>7556.3</v>
      </c>
      <c r="D6" s="58">
        <v>7489.2</v>
      </c>
      <c r="E6" s="58">
        <f t="shared" si="0"/>
        <v>99.111999258896546</v>
      </c>
      <c r="F6" s="58" t="s">
        <v>115</v>
      </c>
      <c r="G6" s="3"/>
    </row>
    <row r="7" spans="1:7" ht="78" customHeight="1">
      <c r="A7" s="28" t="s">
        <v>93</v>
      </c>
      <c r="B7" s="58">
        <v>9522.7000000000007</v>
      </c>
      <c r="C7" s="58">
        <v>9536.6</v>
      </c>
      <c r="D7" s="58">
        <v>9219.1</v>
      </c>
      <c r="E7" s="58">
        <f t="shared" si="0"/>
        <v>96.67072122139966</v>
      </c>
      <c r="F7" s="58">
        <f t="shared" si="1"/>
        <v>96.811828578029335</v>
      </c>
    </row>
    <row r="8" spans="1:7" ht="67.5" customHeight="1">
      <c r="A8" s="28" t="s">
        <v>87</v>
      </c>
      <c r="B8" s="58">
        <v>1426.2</v>
      </c>
      <c r="C8" s="58">
        <v>0</v>
      </c>
      <c r="D8" s="58">
        <v>0</v>
      </c>
      <c r="E8" s="58">
        <v>0</v>
      </c>
      <c r="F8" s="58">
        <f t="shared" si="1"/>
        <v>0</v>
      </c>
    </row>
    <row r="9" spans="1:7" s="25" customFormat="1" ht="56.25" customHeight="1">
      <c r="A9" s="28" t="s">
        <v>86</v>
      </c>
      <c r="B9" s="58">
        <v>3281.9</v>
      </c>
      <c r="C9" s="58">
        <v>4988.8</v>
      </c>
      <c r="D9" s="58">
        <v>4881.5</v>
      </c>
      <c r="E9" s="58">
        <f t="shared" si="0"/>
        <v>97.849182168056444</v>
      </c>
      <c r="F9" s="58">
        <f t="shared" si="1"/>
        <v>148.74005911209969</v>
      </c>
    </row>
    <row r="10" spans="1:7" ht="27.75" customHeight="1">
      <c r="A10" s="29" t="s">
        <v>61</v>
      </c>
      <c r="B10" s="61">
        <f t="shared" ref="B10" si="2">SUM(B5:B9)</f>
        <v>16844.900000000001</v>
      </c>
      <c r="C10" s="61">
        <f t="shared" ref="C10:D10" si="3">SUM(C5:C9)</f>
        <v>22083.7</v>
      </c>
      <c r="D10" s="61">
        <f t="shared" si="3"/>
        <v>21591.8</v>
      </c>
      <c r="E10" s="61">
        <f t="shared" si="0"/>
        <v>97.772565285708453</v>
      </c>
      <c r="F10" s="61">
        <f t="shared" si="1"/>
        <v>128.18004262417705</v>
      </c>
      <c r="G10" s="3"/>
    </row>
    <row r="11" spans="1:7">
      <c r="A11" s="11"/>
      <c r="B11" s="11"/>
      <c r="C11" s="11"/>
      <c r="D11" s="11"/>
      <c r="E11" s="31"/>
      <c r="F11" s="31"/>
    </row>
    <row r="12" spans="1:7">
      <c r="A12" s="11"/>
      <c r="B12" s="11"/>
      <c r="C12" s="11"/>
      <c r="D12" s="11"/>
      <c r="E12" s="11"/>
      <c r="F12" s="11"/>
    </row>
    <row r="13" spans="1:7">
      <c r="A13" s="11"/>
      <c r="B13" s="11"/>
      <c r="C13" s="11"/>
      <c r="D13" s="11"/>
      <c r="E13" s="11"/>
      <c r="F13" s="11"/>
    </row>
    <row r="14" spans="1:7" s="33" customFormat="1" ht="15.75">
      <c r="A14" s="64" t="s">
        <v>108</v>
      </c>
      <c r="B14" s="64"/>
      <c r="C14" s="64"/>
      <c r="D14" s="64"/>
      <c r="E14" s="64"/>
      <c r="F14" s="64"/>
      <c r="G14" s="64"/>
    </row>
    <row r="15" spans="1:7">
      <c r="A15" s="11"/>
      <c r="B15" s="11"/>
      <c r="C15" s="11"/>
      <c r="D15" s="11"/>
      <c r="E15" s="11"/>
      <c r="F15" s="11"/>
    </row>
    <row r="16" spans="1:7">
      <c r="A16" s="11"/>
      <c r="B16" s="11"/>
      <c r="C16" s="11"/>
      <c r="D16" s="11"/>
      <c r="E16" s="11"/>
      <c r="F16" s="11"/>
    </row>
    <row r="17" spans="1:6">
      <c r="A17" s="11"/>
      <c r="B17" s="11"/>
      <c r="C17" s="11"/>
      <c r="D17" s="11"/>
      <c r="E17" s="11"/>
      <c r="F17" s="11"/>
    </row>
    <row r="18" spans="1:6">
      <c r="A18" s="11"/>
      <c r="B18" s="11"/>
      <c r="C18" s="11"/>
      <c r="D18" s="11"/>
      <c r="E18" s="11"/>
      <c r="F18" s="11"/>
    </row>
  </sheetData>
  <mergeCells count="2">
    <mergeCell ref="A2:F2"/>
    <mergeCell ref="A14:G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2026-01-28T09:28:56Z</cp:lastPrinted>
  <dcterms:created xsi:type="dcterms:W3CDTF">2017-04-17T10:25:39Z</dcterms:created>
  <dcterms:modified xsi:type="dcterms:W3CDTF">2026-01-28T09:28:59Z</dcterms:modified>
</cp:coreProperties>
</file>