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250" windowHeight="1272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4519" iterate="1"/>
</workbook>
</file>

<file path=xl/calcChain.xml><?xml version="1.0" encoding="utf-8"?>
<calcChain xmlns="http://schemas.openxmlformats.org/spreadsheetml/2006/main">
  <c r="G30" i="1"/>
  <c r="G31"/>
  <c r="G33"/>
  <c r="G34"/>
  <c r="G35"/>
  <c r="G36"/>
  <c r="G37"/>
  <c r="G38"/>
  <c r="G39"/>
  <c r="G40"/>
  <c r="G41"/>
  <c r="G42"/>
  <c r="G43"/>
  <c r="G44"/>
  <c r="G45"/>
  <c r="F30"/>
  <c r="F33"/>
  <c r="F34"/>
  <c r="F35"/>
  <c r="F36"/>
  <c r="F37"/>
  <c r="F39"/>
  <c r="F40"/>
  <c r="F41"/>
  <c r="F42"/>
  <c r="F43"/>
  <c r="F44"/>
  <c r="F45"/>
  <c r="G27"/>
  <c r="F2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F15"/>
  <c r="F18"/>
  <c r="F19"/>
  <c r="F20"/>
  <c r="F21"/>
  <c r="F22"/>
  <c r="F23"/>
  <c r="F24"/>
  <c r="F25"/>
  <c r="F26"/>
  <c r="F10"/>
  <c r="F13"/>
  <c r="F14"/>
  <c r="D7" l="1"/>
  <c r="E7"/>
  <c r="D13"/>
  <c r="E13"/>
  <c r="C7"/>
  <c r="C13"/>
  <c r="F5" i="3" l="1"/>
  <c r="C19" i="1" l="1"/>
  <c r="C20"/>
  <c r="C39"/>
  <c r="C42"/>
  <c r="C36"/>
  <c r="C34"/>
  <c r="C44"/>
  <c r="E5" i="3"/>
  <c r="D29" i="1"/>
  <c r="C29"/>
  <c r="C23"/>
  <c r="E23"/>
  <c r="E20"/>
  <c r="D20"/>
  <c r="C8"/>
  <c r="E7" i="3"/>
  <c r="E8"/>
  <c r="E9"/>
  <c r="F7"/>
  <c r="F9"/>
  <c r="B10"/>
  <c r="C49" i="1"/>
  <c r="C47" s="1"/>
  <c r="F6" i="3"/>
  <c r="C10"/>
  <c r="D10"/>
  <c r="D44" i="1"/>
  <c r="D19" l="1"/>
  <c r="D5" s="1"/>
  <c r="F7"/>
  <c r="G7"/>
  <c r="C5"/>
  <c r="F10" i="3"/>
  <c r="E19" i="1"/>
  <c r="E5" s="1"/>
  <c r="E10" i="3"/>
  <c r="C27" i="1"/>
  <c r="E49"/>
  <c r="D49"/>
  <c r="F5" l="1"/>
  <c r="C46"/>
  <c r="G5"/>
  <c r="E42"/>
  <c r="D42"/>
  <c r="E39"/>
  <c r="D39"/>
  <c r="E36"/>
  <c r="D36"/>
  <c r="E34"/>
  <c r="D34"/>
  <c r="E29"/>
  <c r="G29" l="1"/>
  <c r="F29"/>
  <c r="D27"/>
  <c r="E27"/>
  <c r="E6" i="3"/>
  <c r="D47" i="1" l="1"/>
  <c r="E47"/>
  <c r="D46"/>
  <c r="E46"/>
  <c r="G5" i="2"/>
  <c r="F5"/>
  <c r="G6"/>
  <c r="F6"/>
</calcChain>
</file>

<file path=xl/sharedStrings.xml><?xml version="1.0" encoding="utf-8"?>
<sst xmlns="http://schemas.openxmlformats.org/spreadsheetml/2006/main" count="119" uniqueCount="109">
  <si>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</si>
  <si>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</si>
  <si>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</si>
  <si>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</si>
  <si>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</si>
  <si>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</si>
  <si>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</si>
  <si>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</si>
  <si>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</si>
  <si>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</si>
  <si>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</si>
  <si>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</si>
  <si>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</si>
  <si>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</si>
  <si>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</si>
  <si>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</si>
  <si>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</si>
  <si>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</si>
  <si>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</si>
  <si>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</si>
  <si>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</si>
  <si>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</si>
  <si>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</si>
  <si>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</si>
  <si>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</si>
  <si>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</si>
  <si>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</si>
  <si>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</si>
  <si>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</si>
  <si>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</si>
  <si>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</si>
  <si>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</si>
  <si>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</si>
  <si>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</si>
  <si>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</si>
  <si>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</si>
  <si>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</si>
  <si>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</si>
  <si>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</si>
  <si>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</si>
  <si>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</si>
  <si>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</si>
  <si>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</si>
  <si>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</si>
  <si>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</si>
  <si>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</si>
  <si>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</si>
  <si>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</si>
  <si>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</si>
  <si>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</si>
  <si>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</si>
  <si>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</si>
  <si>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</si>
  <si>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</si>
  <si>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</si>
  <si>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</si>
  <si>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</si>
  <si>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</si>
  <si>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</si>
  <si>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</si>
  <si>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</si>
  <si>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</si>
  <si>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</si>
  <si>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</si>
  <si>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</si>
  <si>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</si>
  <si>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</si>
  <si>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</si>
  <si>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</si>
  <si>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</si>
  <si>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</si>
  <si>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</si>
  <si>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>Субсидии бюджетам сельских поселений области на реализацию проектов области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</si>
  <si>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</si>
  <si>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00 0111 0000000000 000</t>
  </si>
  <si>
    <t>Резервные фонды</t>
  </si>
  <si>
    <t>Культура и кинематография</t>
  </si>
  <si>
    <t>Другие вопросы в области национальной экономики</t>
  </si>
  <si>
    <t>00 0412 0000000000 000</t>
  </si>
  <si>
    <t>10300000000000000</t>
  </si>
  <si>
    <t>20215001100001150</t>
  </si>
  <si>
    <t>20220000000000150</t>
  </si>
  <si>
    <t>Межбюджетные трансферты  общего характера бюджетам бюджетной системы Российской Федерации</t>
  </si>
  <si>
    <t>Межбюджетные трансферты</t>
  </si>
  <si>
    <t>00 1400 0000000000 000</t>
  </si>
  <si>
    <t>00 1403 0000000000 000</t>
  </si>
  <si>
    <t>Муниципальная программа "Развитие культуры Алексеевского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</si>
  <si>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Алексеевского муниципального образования Базарно-Карабулакского муниципального района"</t>
  </si>
  <si>
    <t>% исполнения 2024 года к 2023 году</t>
  </si>
  <si>
    <t>% исполнения плана                       2024 года</t>
  </si>
  <si>
    <t>% исполнения плана 2024 года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</si>
  <si>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</si>
  <si>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>20400000000000150</t>
  </si>
  <si>
    <t>Инициативные платежи, зачисляемые в бюджеты сельских поселений</t>
  </si>
  <si>
    <t>Безвозмездные поступления от негосударственных организаций</t>
  </si>
  <si>
    <t>Налоги на товары (работы, услуги) реализуемые на территории Российской Федерации</t>
  </si>
  <si>
    <t>Обеспечение проведения выборов и референдумов</t>
  </si>
  <si>
    <t>00 0107 0000000000 000</t>
  </si>
  <si>
    <t>Утвержденные бюджетные назначения на                        1 января 2025 г.</t>
  </si>
  <si>
    <t>Исполнено на 1 января 2024 г.</t>
  </si>
  <si>
    <t>Исполнено на 1 января 2025 г.</t>
  </si>
  <si>
    <t xml:space="preserve">Сведения об исполнении бюджета Алексеевского муниципального образования Базарно-Карабулакского муниципального района 
на 1 января 2025 года
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</si>
  <si>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января 2025 года
</t>
  </si>
  <si>
    <t>Исполнено на 1 января 2024 г. (тыс.руб)</t>
  </si>
  <si>
    <t>Утвержденные бюджетные назначения на           1 января 2025 г. (тыс.руб)</t>
  </si>
  <si>
    <t>Исполнено на 1 января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</si>
  <si>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января 2025 года     
</t>
  </si>
  <si>
    <t>св. 2,8 раза</t>
  </si>
  <si>
    <t>св. 2,4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</si>
</sst>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</numFmts>
  <fonts count="2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1"/>
      <color theme="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8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5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6"/>
    <xf numFmtId="0" fontId="8" fillId="0" borderId="7">
      <alignment horizontal="center"/>
    </xf>
    <xf numFmtId="0" fontId="9" fillId="0" borderId="8">
      <alignment horizontal="right"/>
    </xf>
    <xf numFmtId="0" fontId="8" fillId="0" borderId="0"/>
    <xf numFmtId="0" fontId="8" fillId="0" borderId="9">
      <alignment horizontal="right"/>
    </xf>
    <xf numFmtId="49" fontId="8" fillId="0" borderId="10">
      <alignment horizontal="center"/>
    </xf>
    <xf numFmtId="0" fontId="9" fillId="0" borderId="11">
      <alignment horizontal="right"/>
    </xf>
    <xf numFmtId="0" fontId="11" fillId="0" borderId="0"/>
    <xf numFmtId="167" fontId="8" fillId="0" borderId="12">
      <alignment horizontal="center"/>
    </xf>
    <xf numFmtId="0" fontId="8" fillId="0" borderId="0">
      <alignment horizontal="left"/>
    </xf>
    <xf numFmtId="49" fontId="8" fillId="0" borderId="0"/>
    <xf numFmtId="49" fontId="8" fillId="0" borderId="9">
      <alignment horizontal="right" vertical="center"/>
    </xf>
    <xf numFmtId="49" fontId="8" fillId="0" borderId="12">
      <alignment horizontal="center" vertical="center"/>
    </xf>
    <xf numFmtId="0" fontId="8" fillId="0" borderId="5">
      <alignment horizontal="left" wrapText="1"/>
    </xf>
    <xf numFmtId="49" fontId="8" fillId="0" borderId="12">
      <alignment horizontal="center"/>
    </xf>
    <xf numFmtId="0" fontId="8" fillId="0" borderId="13">
      <alignment horizontal="left" wrapText="1"/>
    </xf>
    <xf numFmtId="49" fontId="8" fillId="0" borderId="9">
      <alignment horizontal="right"/>
    </xf>
    <xf numFmtId="0" fontId="8" fillId="0" borderId="14">
      <alignment horizontal="left"/>
    </xf>
    <xf numFmtId="49" fontId="8" fillId="0" borderId="14"/>
    <xf numFmtId="49" fontId="8" fillId="0" borderId="9"/>
    <xf numFmtId="49" fontId="8" fillId="0" borderId="15">
      <alignment horizontal="center"/>
    </xf>
    <xf numFmtId="0" fontId="7" fillId="0" borderId="5">
      <alignment horizontal="center"/>
    </xf>
    <xf numFmtId="0" fontId="8" fillId="0" borderId="16">
      <alignment horizontal="center" vertical="top" wrapText="1"/>
    </xf>
    <xf numFmtId="49" fontId="8" fillId="0" borderId="16">
      <alignment horizontal="center" vertical="top" wrapText="1"/>
    </xf>
    <xf numFmtId="0" fontId="6" fillId="0" borderId="17"/>
    <xf numFmtId="0" fontId="6" fillId="0" borderId="8"/>
    <xf numFmtId="0" fontId="8" fillId="0" borderId="16">
      <alignment horizontal="center" vertical="center"/>
    </xf>
    <xf numFmtId="0" fontId="8" fillId="0" borderId="7">
      <alignment horizontal="center" vertical="center"/>
    </xf>
    <xf numFmtId="49" fontId="8" fillId="0" borderId="7">
      <alignment horizontal="center" vertical="center"/>
    </xf>
    <xf numFmtId="0" fontId="8" fillId="0" borderId="18">
      <alignment horizontal="left" wrapText="1"/>
    </xf>
    <xf numFmtId="49" fontId="8" fillId="0" borderId="19">
      <alignment horizontal="center" wrapTex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0" fontId="8" fillId="0" borderId="24">
      <alignment horizontal="left" wrapText="1" indent="2"/>
    </xf>
    <xf numFmtId="49" fontId="8" fillId="0" borderId="25">
      <alignment horizontal="center" shrinkToFit="1"/>
    </xf>
    <xf numFmtId="49" fontId="8" fillId="0" borderId="26">
      <alignment horizontal="center"/>
    </xf>
    <xf numFmtId="4" fontId="8" fillId="0" borderId="26">
      <alignment horizontal="right" shrinkToFit="1"/>
    </xf>
    <xf numFmtId="49" fontId="8" fillId="0" borderId="0">
      <alignment horizontal="right"/>
    </xf>
    <xf numFmtId="0" fontId="7" fillId="0" borderId="8">
      <alignment horizontal="center"/>
    </xf>
    <xf numFmtId="0" fontId="8" fillId="0" borderId="7">
      <alignment horizontal="center" vertical="center" shrinkToFit="1"/>
    </xf>
    <xf numFmtId="49" fontId="8" fillId="0" borderId="7">
      <alignment horizontal="center" vertical="center" shrinkToFit="1"/>
    </xf>
    <xf numFmtId="49" fontId="6" fillId="0" borderId="8"/>
    <xf numFmtId="0" fontId="8" fillId="0" borderId="19">
      <alignment horizontal="center" shrinkToFit="1"/>
    </xf>
    <xf numFmtId="4" fontId="8" fillId="0" borderId="27">
      <alignment horizontal="right" shrinkToFit="1"/>
    </xf>
    <xf numFmtId="49" fontId="6" fillId="0" borderId="11"/>
    <xf numFmtId="0" fontId="8" fillId="0" borderId="22">
      <alignment horizontal="center" shrinkToFit="1"/>
    </xf>
    <xf numFmtId="168" fontId="8" fillId="0" borderId="23">
      <alignment horizontal="right" shrinkToFit="1"/>
    </xf>
    <xf numFmtId="168" fontId="8" fillId="0" borderId="28">
      <alignment horizontal="right" shrinkToFit="1"/>
    </xf>
    <xf numFmtId="0" fontId="8" fillId="0" borderId="29">
      <alignment horizontal="left" wrapText="1"/>
    </xf>
    <xf numFmtId="49" fontId="8" fillId="0" borderId="25">
      <alignment horizontal="center" wrapText="1"/>
    </xf>
    <xf numFmtId="49" fontId="8" fillId="0" borderId="26">
      <alignment horizontal="center" wrapText="1"/>
    </xf>
    <xf numFmtId="4" fontId="8" fillId="0" borderId="26">
      <alignment horizontal="right" wrapText="1"/>
    </xf>
    <xf numFmtId="4" fontId="8" fillId="0" borderId="24">
      <alignment horizontal="right" wrapText="1"/>
    </xf>
    <xf numFmtId="0" fontId="6" fillId="0" borderId="11">
      <alignment wrapText="1"/>
    </xf>
    <xf numFmtId="0" fontId="8" fillId="0" borderId="30">
      <alignment horizontal="left" wrapText="1"/>
    </xf>
    <xf numFmtId="49" fontId="8" fillId="0" borderId="31">
      <alignment horizontal="center" shrinkToFit="1"/>
    </xf>
    <xf numFmtId="49" fontId="8" fillId="0" borderId="32">
      <alignment horizontal="center"/>
    </xf>
    <xf numFmtId="4" fontId="8" fillId="0" borderId="32">
      <alignment horizontal="right" shrinkToFit="1"/>
    </xf>
    <xf numFmtId="49" fontId="8" fillId="0" borderId="33">
      <alignment horizontal="center"/>
    </xf>
    <xf numFmtId="0" fontId="6" fillId="0" borderId="11"/>
    <xf numFmtId="0" fontId="11" fillId="0" borderId="14"/>
    <xf numFmtId="0" fontId="11" fillId="0" borderId="34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5">
      <alignment horizontal="left"/>
    </xf>
    <xf numFmtId="49" fontId="8" fillId="0" borderId="5">
      <alignment horizontal="left"/>
    </xf>
    <xf numFmtId="0" fontId="8" fillId="0" borderId="5">
      <alignment horizontal="center" shrinkToFit="1"/>
    </xf>
    <xf numFmtId="49" fontId="8" fillId="0" borderId="5">
      <alignment horizontal="center" vertical="center" shrinkToFit="1"/>
    </xf>
    <xf numFmtId="49" fontId="6" fillId="0" borderId="5">
      <alignment shrinkToFit="1"/>
    </xf>
    <xf numFmtId="49" fontId="8" fillId="0" borderId="5">
      <alignment horizontal="right"/>
    </xf>
    <xf numFmtId="0" fontId="8" fillId="0" borderId="19">
      <alignment horizontal="center" vertical="center" shrinkToFit="1"/>
    </xf>
    <xf numFmtId="49" fontId="8" fillId="0" borderId="20">
      <alignment horizontal="center" vertical="center"/>
    </xf>
    <xf numFmtId="0" fontId="8" fillId="0" borderId="18">
      <alignment horizontal="left" wrapText="1" indent="2"/>
    </xf>
    <xf numFmtId="0" fontId="8" fillId="0" borderId="35">
      <alignment horizontal="center" vertical="center" shrinkToFit="1"/>
    </xf>
    <xf numFmtId="49" fontId="8" fillId="0" borderId="16">
      <alignment horizontal="center" vertical="center"/>
    </xf>
    <xf numFmtId="168" fontId="8" fillId="0" borderId="16">
      <alignment horizontal="right" vertical="center" shrinkToFit="1"/>
    </xf>
    <xf numFmtId="168" fontId="8" fillId="0" borderId="30">
      <alignment horizontal="right" vertical="center" shrinkToFit="1"/>
    </xf>
    <xf numFmtId="0" fontId="8" fillId="0" borderId="36">
      <alignment horizontal="left" wrapText="1"/>
    </xf>
    <xf numFmtId="4" fontId="8" fillId="0" borderId="16">
      <alignment horizontal="right" shrinkToFit="1"/>
    </xf>
    <xf numFmtId="4" fontId="8" fillId="0" borderId="30">
      <alignment horizontal="right" shrinkToFit="1"/>
    </xf>
    <xf numFmtId="0" fontId="8" fillId="0" borderId="21">
      <alignment horizontal="left" wrapText="1" indent="2"/>
    </xf>
    <xf numFmtId="0" fontId="13" fillId="0" borderId="30">
      <alignment wrapText="1"/>
    </xf>
    <xf numFmtId="0" fontId="13" fillId="0" borderId="30"/>
    <xf numFmtId="0" fontId="13" fillId="2" borderId="30">
      <alignment wrapText="1"/>
    </xf>
    <xf numFmtId="0" fontId="8" fillId="2" borderId="29">
      <alignment horizontal="left" wrapText="1"/>
    </xf>
    <xf numFmtId="49" fontId="8" fillId="0" borderId="30">
      <alignment horizontal="center" shrinkToFit="1"/>
    </xf>
    <xf numFmtId="49" fontId="8" fillId="0" borderId="16">
      <alignment horizontal="center" vertical="center" shrinkToFit="1"/>
    </xf>
    <xf numFmtId="0" fontId="6" fillId="0" borderId="14">
      <alignment horizontal="left"/>
    </xf>
    <xf numFmtId="0" fontId="6" fillId="0" borderId="34">
      <alignment horizontal="left" wrapText="1"/>
    </xf>
    <xf numFmtId="0" fontId="6" fillId="0" borderId="34">
      <alignment horizontal="left"/>
    </xf>
    <xf numFmtId="0" fontId="8" fillId="0" borderId="34"/>
    <xf numFmtId="49" fontId="6" fillId="0" borderId="34"/>
    <xf numFmtId="49" fontId="6" fillId="0" borderId="34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5">
      <alignment horizontal="center" wrapText="1"/>
    </xf>
    <xf numFmtId="0" fontId="14" fillId="0" borderId="0">
      <alignment horizontal="center"/>
    </xf>
    <xf numFmtId="0" fontId="14" fillId="0" borderId="14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4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5"/>
    <xf numFmtId="0" fontId="11" fillId="0" borderId="0"/>
    <xf numFmtId="0" fontId="6" fillId="0" borderId="5"/>
    <xf numFmtId="0" fontId="6" fillId="0" borderId="16">
      <alignment horizontal="left" wrapText="1"/>
    </xf>
    <xf numFmtId="0" fontId="6" fillId="0" borderId="14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6">
      <alignment horizontal="left"/>
    </xf>
    <xf numFmtId="0" fontId="5" fillId="0" borderId="0"/>
    <xf numFmtId="0" fontId="11" fillId="0" borderId="5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3" fillId="0" borderId="0"/>
    <xf numFmtId="0" fontId="4" fillId="0" borderId="0"/>
    <xf numFmtId="0" fontId="4" fillId="0" borderId="0"/>
    <xf numFmtId="0" fontId="4" fillId="0" borderId="0"/>
  </cellStyleXfs>
  <cellXfs count="73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0" fontId="17" fillId="0" borderId="3" xfId="0" applyFont="1" applyBorder="1" applyAlignment="1">
      <alignment horizontal="left" vertical="top" wrapText="1"/>
    </xf>
    <xf numFmtId="0" fontId="19" fillId="0" borderId="0" xfId="0" applyFont="1"/>
    <xf numFmtId="0" fontId="17" fillId="0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6" fillId="0" borderId="1" xfId="0" applyFont="1" applyFill="1" applyBorder="1" applyAlignment="1">
      <alignment horizontal="left" vertical="top" wrapText="1"/>
    </xf>
    <xf numFmtId="1" fontId="20" fillId="0" borderId="1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top" wrapText="1"/>
    </xf>
    <xf numFmtId="1" fontId="21" fillId="0" borderId="1" xfId="0" applyNumberFormat="1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/>
    </xf>
    <xf numFmtId="1" fontId="17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1" fontId="22" fillId="0" borderId="1" xfId="0" applyNumberFormat="1" applyFont="1" applyBorder="1" applyAlignment="1">
      <alignment horizontal="right" vertical="center" wrapText="1"/>
    </xf>
    <xf numFmtId="0" fontId="17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right" vertical="center" wrapText="1"/>
    </xf>
    <xf numFmtId="164" fontId="17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166" fontId="18" fillId="0" borderId="3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vertical="center" wrapText="1"/>
    </xf>
    <xf numFmtId="166" fontId="18" fillId="0" borderId="3" xfId="3" applyNumberFormat="1" applyFont="1" applyFill="1" applyBorder="1" applyAlignment="1" applyProtection="1">
      <alignment vertical="top" wrapText="1"/>
      <protection hidden="1"/>
    </xf>
    <xf numFmtId="0" fontId="23" fillId="0" borderId="0" xfId="0" applyFont="1"/>
    <xf numFmtId="0" fontId="17" fillId="0" borderId="0" xfId="0" applyFont="1"/>
    <xf numFmtId="0" fontId="1" fillId="0" borderId="0" xfId="0" applyFont="1"/>
    <xf numFmtId="164" fontId="1" fillId="0" borderId="0" xfId="0" applyNumberFormat="1" applyFont="1"/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0" fontId="2" fillId="0" borderId="0" xfId="0" applyFont="1" applyFill="1"/>
    <xf numFmtId="164" fontId="2" fillId="0" borderId="0" xfId="0" applyNumberFormat="1" applyFont="1" applyFill="1"/>
    <xf numFmtId="164" fontId="18" fillId="0" borderId="4" xfId="0" applyNumberFormat="1" applyFont="1" applyFill="1" applyBorder="1" applyAlignment="1">
      <alignment horizontal="right" vertical="center" wrapText="1"/>
    </xf>
    <xf numFmtId="0" fontId="1" fillId="0" borderId="0" xfId="0" applyFont="1"/>
    <xf numFmtId="164" fontId="1" fillId="0" borderId="0" xfId="0" applyNumberFormat="1" applyFont="1"/>
    <xf numFmtId="0" fontId="17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left" vertical="center" wrapText="1"/>
    </xf>
    <xf numFmtId="164" fontId="1" fillId="0" borderId="0" xfId="0" applyNumberFormat="1" applyFont="1"/>
    <xf numFmtId="0" fontId="17" fillId="0" borderId="1" xfId="0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65" fontId="17" fillId="0" borderId="1" xfId="0" applyNumberFormat="1" applyFont="1" applyFill="1" applyBorder="1" applyAlignment="1">
      <alignment horizontal="right" vertical="center" wrapText="1"/>
    </xf>
    <xf numFmtId="165" fontId="18" fillId="0" borderId="1" xfId="0" applyNumberFormat="1" applyFont="1" applyFill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</cellXfs>
  <cellStyles count="158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2 2" xfId="155"/>
    <cellStyle name="Обычный 2 3" xfId="3"/>
    <cellStyle name="Обычный 2 3 2" xfId="156"/>
    <cellStyle name="Обычный 2 4" xfId="146"/>
    <cellStyle name="Обычный 2 5" xfId="154"/>
    <cellStyle name="Обычный 2 5 2" xfId="157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8"/>
  <sheetViews>
    <sheetView tabSelected="1" workbookViewId="0">
      <selection activeCell="F20" sqref="F20"/>
    </sheetView>
  </sheetViews>
  <sheetFormatPr defaultRowHeight="12.75"/>
  <cols>
    <col min="1" max="1" width="31.7109375" style="2" customWidth="1"/>
    <col min="2" max="2" width="22.85546875" style="2" customWidth="1"/>
    <col min="3" max="3" width="11.7109375" style="2" customWidth="1"/>
    <col min="4" max="4" width="15" style="2" customWidth="1"/>
    <col min="5" max="5" width="11.5703125" style="2" customWidth="1"/>
    <col min="6" max="6" width="12" style="2" customWidth="1"/>
    <col min="7" max="7" width="12.7109375" style="2" customWidth="1"/>
    <col min="8" max="16384" width="9.140625" style="2"/>
  </cols>
  <sheetData>
    <row r="1" spans="1:8">
      <c r="A1" s="5"/>
      <c r="B1" s="5"/>
      <c r="C1" s="5"/>
      <c r="D1" s="5"/>
      <c r="E1" s="5"/>
      <c r="F1" s="5"/>
      <c r="G1" s="5"/>
    </row>
    <row r="2" spans="1:8" ht="58.5" customHeight="1">
      <c r="A2" s="67" t="s">
        <v>101</v>
      </c>
      <c r="B2" s="68"/>
      <c r="C2" s="68"/>
      <c r="D2" s="68"/>
      <c r="E2" s="68"/>
      <c r="F2" s="68"/>
      <c r="G2" s="68"/>
    </row>
    <row r="3" spans="1:8">
      <c r="A3" s="5"/>
      <c r="B3" s="5"/>
      <c r="C3" s="5"/>
      <c r="D3" s="5"/>
      <c r="E3" s="5"/>
      <c r="F3" s="5"/>
      <c r="G3" s="6" t="s">
        <v>40</v>
      </c>
    </row>
    <row r="4" spans="1:8" ht="63.75" customHeight="1">
      <c r="A4" s="4" t="s">
        <v>0</v>
      </c>
      <c r="B4" s="4" t="s">
        <v>1</v>
      </c>
      <c r="C4" s="46" t="s">
        <v>99</v>
      </c>
      <c r="D4" s="46" t="s">
        <v>98</v>
      </c>
      <c r="E4" s="46" t="s">
        <v>100</v>
      </c>
      <c r="F4" s="9" t="s">
        <v>89</v>
      </c>
      <c r="G4" s="8" t="s">
        <v>88</v>
      </c>
    </row>
    <row r="5" spans="1:8" ht="15.75">
      <c r="A5" s="14" t="s">
        <v>2</v>
      </c>
      <c r="B5" s="15"/>
      <c r="C5" s="58">
        <f>C7+C19</f>
        <v>23231.599999999999</v>
      </c>
      <c r="D5" s="58">
        <f>D7+D19</f>
        <v>21272.699999999997</v>
      </c>
      <c r="E5" s="58">
        <f>E7+E19</f>
        <v>30486.600000000002</v>
      </c>
      <c r="F5" s="59">
        <f>E5/D5*100</f>
        <v>143.31326065802651</v>
      </c>
      <c r="G5" s="58">
        <f>E5/C5*100</f>
        <v>131.22901565109595</v>
      </c>
    </row>
    <row r="6" spans="1:8" ht="15.75">
      <c r="A6" s="16" t="s">
        <v>3</v>
      </c>
      <c r="B6" s="17"/>
      <c r="C6" s="60"/>
      <c r="D6" s="60"/>
      <c r="E6" s="60"/>
      <c r="F6" s="59"/>
      <c r="G6" s="58"/>
    </row>
    <row r="7" spans="1:8">
      <c r="A7" s="18" t="s">
        <v>42</v>
      </c>
      <c r="B7" s="19">
        <v>1E+16</v>
      </c>
      <c r="C7" s="60">
        <f>C8+C10+C11+C13+C17+C18+C16</f>
        <v>13662.5</v>
      </c>
      <c r="D7" s="60">
        <f>D8+D10+D11+D13+D17+D18+D16</f>
        <v>10988.699999999999</v>
      </c>
      <c r="E7" s="60">
        <f t="shared" ref="D7:E7" si="0">E8+E10+E11+E13+E17+E18+E16</f>
        <v>20352.600000000002</v>
      </c>
      <c r="F7" s="50">
        <f t="shared" ref="F7:F26" si="1">E7/D7*100</f>
        <v>185.21390155341399</v>
      </c>
      <c r="G7" s="65">
        <f t="shared" ref="G7:G27" si="2">E7/C7*100</f>
        <v>148.9668801463861</v>
      </c>
    </row>
    <row r="8" spans="1:8">
      <c r="A8" s="18" t="s">
        <v>43</v>
      </c>
      <c r="B8" s="19">
        <v>1.01E+16</v>
      </c>
      <c r="C8" s="60">
        <f>C9</f>
        <v>7361.8</v>
      </c>
      <c r="D8" s="70">
        <v>4535.3999999999996</v>
      </c>
      <c r="E8" s="70">
        <v>13079.3</v>
      </c>
      <c r="F8" s="50" t="s">
        <v>107</v>
      </c>
      <c r="G8" s="65">
        <f t="shared" si="2"/>
        <v>177.66442989486265</v>
      </c>
      <c r="H8" s="56"/>
    </row>
    <row r="9" spans="1:8">
      <c r="A9" s="20" t="s">
        <v>44</v>
      </c>
      <c r="B9" s="21" t="s">
        <v>45</v>
      </c>
      <c r="C9" s="60">
        <v>7361.8</v>
      </c>
      <c r="D9" s="70">
        <v>4535.3999999999996</v>
      </c>
      <c r="E9" s="70">
        <v>13079.3</v>
      </c>
      <c r="F9" s="50" t="s">
        <v>107</v>
      </c>
      <c r="G9" s="65">
        <f t="shared" si="2"/>
        <v>177.66442989486265</v>
      </c>
    </row>
    <row r="10" spans="1:8" ht="38.25">
      <c r="A10" s="42" t="s">
        <v>95</v>
      </c>
      <c r="B10" s="21" t="s">
        <v>79</v>
      </c>
      <c r="C10" s="60">
        <v>2079.3000000000002</v>
      </c>
      <c r="D10" s="70">
        <v>2056.9</v>
      </c>
      <c r="E10" s="70">
        <v>2206.4</v>
      </c>
      <c r="F10" s="50">
        <f t="shared" si="1"/>
        <v>107.2682191647625</v>
      </c>
      <c r="G10" s="65">
        <f t="shared" si="2"/>
        <v>106.11263405953926</v>
      </c>
    </row>
    <row r="11" spans="1:8">
      <c r="A11" s="20" t="s">
        <v>46</v>
      </c>
      <c r="B11" s="22">
        <v>1.05E+16</v>
      </c>
      <c r="C11" s="60">
        <v>804</v>
      </c>
      <c r="D11" s="70">
        <v>201.8</v>
      </c>
      <c r="E11" s="70">
        <v>490.9</v>
      </c>
      <c r="F11" s="50" t="s">
        <v>108</v>
      </c>
      <c r="G11" s="65">
        <f t="shared" si="2"/>
        <v>61.057213930348254</v>
      </c>
      <c r="H11" s="34"/>
    </row>
    <row r="12" spans="1:8" ht="25.5">
      <c r="A12" s="20" t="s">
        <v>47</v>
      </c>
      <c r="B12" s="21" t="s">
        <v>48</v>
      </c>
      <c r="C12" s="60">
        <v>804</v>
      </c>
      <c r="D12" s="70">
        <v>201.8</v>
      </c>
      <c r="E12" s="70">
        <v>490.9</v>
      </c>
      <c r="F12" s="50" t="s">
        <v>108</v>
      </c>
      <c r="G12" s="65">
        <f t="shared" si="2"/>
        <v>61.057213930348254</v>
      </c>
      <c r="H12" s="34"/>
    </row>
    <row r="13" spans="1:8">
      <c r="A13" s="20" t="s">
        <v>49</v>
      </c>
      <c r="B13" s="22">
        <v>1.06E+16</v>
      </c>
      <c r="C13" s="60">
        <f>C14+C15</f>
        <v>3281.7000000000003</v>
      </c>
      <c r="D13" s="60">
        <f t="shared" ref="D13:E13" si="3">D14+D15</f>
        <v>4152.7</v>
      </c>
      <c r="E13" s="60">
        <f t="shared" si="3"/>
        <v>4515.2</v>
      </c>
      <c r="F13" s="50">
        <f t="shared" si="1"/>
        <v>108.72926048113275</v>
      </c>
      <c r="G13" s="65">
        <f t="shared" si="2"/>
        <v>137.58722613279701</v>
      </c>
      <c r="H13" s="34"/>
    </row>
    <row r="14" spans="1:8">
      <c r="A14" s="20" t="s">
        <v>50</v>
      </c>
      <c r="B14" s="21" t="s">
        <v>51</v>
      </c>
      <c r="C14" s="60">
        <v>1112.9000000000001</v>
      </c>
      <c r="D14" s="70">
        <v>1345</v>
      </c>
      <c r="E14" s="70">
        <v>2027.1</v>
      </c>
      <c r="F14" s="50">
        <f t="shared" si="1"/>
        <v>150.71375464684013</v>
      </c>
      <c r="G14" s="65">
        <f t="shared" si="2"/>
        <v>182.1457453499865</v>
      </c>
      <c r="H14" s="56"/>
    </row>
    <row r="15" spans="1:8">
      <c r="A15" s="20" t="s">
        <v>52</v>
      </c>
      <c r="B15" s="21" t="s">
        <v>53</v>
      </c>
      <c r="C15" s="60">
        <v>2168.8000000000002</v>
      </c>
      <c r="D15" s="70">
        <v>2807.7</v>
      </c>
      <c r="E15" s="70">
        <v>2488.1</v>
      </c>
      <c r="F15" s="50">
        <f t="shared" si="1"/>
        <v>88.617017487623329</v>
      </c>
      <c r="G15" s="65">
        <f t="shared" si="2"/>
        <v>114.72242714865362</v>
      </c>
      <c r="H15" s="56"/>
    </row>
    <row r="16" spans="1:8">
      <c r="A16" s="20" t="s">
        <v>54</v>
      </c>
      <c r="B16" s="22">
        <v>1.08E+16</v>
      </c>
      <c r="C16" s="60">
        <v>0.6</v>
      </c>
      <c r="D16" s="60">
        <v>0</v>
      </c>
      <c r="E16" s="70">
        <v>0.4</v>
      </c>
      <c r="F16" s="50">
        <v>0</v>
      </c>
      <c r="G16" s="65">
        <f t="shared" si="2"/>
        <v>66.666666666666671</v>
      </c>
      <c r="H16" s="56"/>
    </row>
    <row r="17" spans="1:8" ht="51">
      <c r="A17" s="20" t="s">
        <v>66</v>
      </c>
      <c r="B17" s="22">
        <v>1.11E+16</v>
      </c>
      <c r="C17" s="60">
        <v>45.8</v>
      </c>
      <c r="D17" s="60">
        <v>0</v>
      </c>
      <c r="E17" s="70">
        <v>16.7</v>
      </c>
      <c r="F17" s="50">
        <v>0</v>
      </c>
      <c r="G17" s="65">
        <f t="shared" si="2"/>
        <v>36.462882096069869</v>
      </c>
      <c r="H17" s="44"/>
    </row>
    <row r="18" spans="1:8" s="40" customFormat="1" ht="38.25">
      <c r="A18" s="47" t="s">
        <v>93</v>
      </c>
      <c r="B18" s="22">
        <v>1.17150301000001E+16</v>
      </c>
      <c r="C18" s="60">
        <v>89.3</v>
      </c>
      <c r="D18" s="70">
        <v>41.9</v>
      </c>
      <c r="E18" s="70">
        <v>43.7</v>
      </c>
      <c r="F18" s="50">
        <f t="shared" si="1"/>
        <v>104.29594272076372</v>
      </c>
      <c r="G18" s="65">
        <f t="shared" si="2"/>
        <v>48.936170212765958</v>
      </c>
      <c r="H18" s="44"/>
    </row>
    <row r="19" spans="1:8" ht="38.25">
      <c r="A19" s="20" t="s">
        <v>55</v>
      </c>
      <c r="B19" s="21" t="s">
        <v>67</v>
      </c>
      <c r="C19" s="60">
        <f>C20+C22+C23+C25+C26</f>
        <v>9569.1</v>
      </c>
      <c r="D19" s="60">
        <f>D20+D22+D23+D25+D26</f>
        <v>10284</v>
      </c>
      <c r="E19" s="60">
        <f>E20+E22+E23+E25+E26</f>
        <v>10134</v>
      </c>
      <c r="F19" s="50">
        <f t="shared" si="1"/>
        <v>98.5414235705951</v>
      </c>
      <c r="G19" s="65">
        <f t="shared" si="2"/>
        <v>105.90337649308712</v>
      </c>
      <c r="H19" s="44"/>
    </row>
    <row r="20" spans="1:8" ht="51">
      <c r="A20" s="20" t="s">
        <v>56</v>
      </c>
      <c r="B20" s="43" t="s">
        <v>68</v>
      </c>
      <c r="C20" s="60">
        <f>C21</f>
        <v>145</v>
      </c>
      <c r="D20" s="60">
        <f>D21</f>
        <v>154.4</v>
      </c>
      <c r="E20" s="60">
        <f>E21</f>
        <v>154.4</v>
      </c>
      <c r="F20" s="50">
        <f t="shared" si="1"/>
        <v>100</v>
      </c>
      <c r="G20" s="65">
        <f t="shared" si="2"/>
        <v>106.48275862068965</v>
      </c>
      <c r="H20" s="44"/>
    </row>
    <row r="21" spans="1:8" ht="51">
      <c r="A21" s="20" t="s">
        <v>57</v>
      </c>
      <c r="B21" s="21" t="s">
        <v>80</v>
      </c>
      <c r="C21" s="60">
        <v>145</v>
      </c>
      <c r="D21" s="70">
        <v>154.4</v>
      </c>
      <c r="E21" s="70">
        <v>154.4</v>
      </c>
      <c r="F21" s="50">
        <f t="shared" si="1"/>
        <v>100</v>
      </c>
      <c r="G21" s="65">
        <f t="shared" si="2"/>
        <v>106.48275862068965</v>
      </c>
      <c r="H21" s="44"/>
    </row>
    <row r="22" spans="1:8" s="31" customFormat="1" ht="38.25">
      <c r="A22" s="20" t="s">
        <v>72</v>
      </c>
      <c r="B22" s="21" t="s">
        <v>81</v>
      </c>
      <c r="C22" s="65">
        <v>8134.6</v>
      </c>
      <c r="D22" s="71">
        <v>8545.9</v>
      </c>
      <c r="E22" s="71">
        <v>8545.9</v>
      </c>
      <c r="F22" s="50">
        <f t="shared" si="1"/>
        <v>100</v>
      </c>
      <c r="G22" s="65">
        <f t="shared" si="2"/>
        <v>105.0561797752809</v>
      </c>
      <c r="H22" s="44"/>
    </row>
    <row r="23" spans="1:8" ht="51">
      <c r="A23" s="20" t="s">
        <v>58</v>
      </c>
      <c r="B23" s="21" t="s">
        <v>69</v>
      </c>
      <c r="C23" s="60">
        <f>C24</f>
        <v>288.10000000000002</v>
      </c>
      <c r="D23" s="60">
        <v>347.5</v>
      </c>
      <c r="E23" s="60">
        <f>E24</f>
        <v>347.5</v>
      </c>
      <c r="F23" s="50">
        <f t="shared" si="1"/>
        <v>100</v>
      </c>
      <c r="G23" s="65">
        <f t="shared" si="2"/>
        <v>120.61784102742104</v>
      </c>
      <c r="H23" s="44"/>
    </row>
    <row r="24" spans="1:8" ht="51">
      <c r="A24" s="20" t="s">
        <v>59</v>
      </c>
      <c r="B24" s="21" t="s">
        <v>70</v>
      </c>
      <c r="C24" s="60">
        <v>288.10000000000002</v>
      </c>
      <c r="D24" s="70">
        <v>347.5</v>
      </c>
      <c r="E24" s="70">
        <v>347.5</v>
      </c>
      <c r="F24" s="50">
        <f t="shared" si="1"/>
        <v>100</v>
      </c>
      <c r="G24" s="65">
        <f t="shared" si="2"/>
        <v>120.61784102742104</v>
      </c>
      <c r="H24" s="44"/>
    </row>
    <row r="25" spans="1:8">
      <c r="A25" s="20" t="s">
        <v>60</v>
      </c>
      <c r="B25" s="21" t="s">
        <v>71</v>
      </c>
      <c r="C25" s="60">
        <v>1001.4</v>
      </c>
      <c r="D25" s="70">
        <v>966.2</v>
      </c>
      <c r="E25" s="70">
        <v>966.2</v>
      </c>
      <c r="F25" s="50">
        <f t="shared" si="1"/>
        <v>100</v>
      </c>
      <c r="G25" s="65">
        <f t="shared" si="2"/>
        <v>96.484921110445384</v>
      </c>
      <c r="H25" s="44"/>
    </row>
    <row r="26" spans="1:8" s="40" customFormat="1" ht="25.5">
      <c r="A26" s="55" t="s">
        <v>94</v>
      </c>
      <c r="B26" s="43" t="s">
        <v>92</v>
      </c>
      <c r="C26" s="63">
        <v>0</v>
      </c>
      <c r="D26" s="70">
        <v>270</v>
      </c>
      <c r="E26" s="70">
        <v>120</v>
      </c>
      <c r="F26" s="50">
        <f t="shared" si="1"/>
        <v>44.444444444444443</v>
      </c>
      <c r="G26" s="65">
        <v>0</v>
      </c>
      <c r="H26" s="41"/>
    </row>
    <row r="27" spans="1:8">
      <c r="A27" s="14" t="s">
        <v>4</v>
      </c>
      <c r="B27" s="12"/>
      <c r="C27" s="58">
        <f>C29+C34+C36+C39+C42+C44</f>
        <v>22313.5</v>
      </c>
      <c r="D27" s="58">
        <f>D29+D34+D36+D39+D42+D44</f>
        <v>27689.800000000003</v>
      </c>
      <c r="E27" s="58">
        <f>E29+E34+E36+E39+E42+E44</f>
        <v>22161.000000000004</v>
      </c>
      <c r="F27" s="59">
        <f t="shared" ref="F27:F45" si="4">E27/D27*100</f>
        <v>80.033080773425596</v>
      </c>
      <c r="G27" s="58">
        <f t="shared" ref="G27:G45" si="5">E27/C27*100</f>
        <v>99.31655724113206</v>
      </c>
      <c r="H27" s="34"/>
    </row>
    <row r="28" spans="1:8">
      <c r="A28" s="23" t="s">
        <v>3</v>
      </c>
      <c r="B28" s="24"/>
      <c r="C28" s="58"/>
      <c r="D28" s="58"/>
      <c r="E28" s="58"/>
      <c r="F28" s="63"/>
      <c r="G28" s="60"/>
      <c r="H28" s="34"/>
    </row>
    <row r="29" spans="1:8">
      <c r="A29" s="23" t="s">
        <v>5</v>
      </c>
      <c r="B29" s="25" t="s">
        <v>6</v>
      </c>
      <c r="C29" s="60">
        <f>C30+C32+C31+C33</f>
        <v>4725.9000000000005</v>
      </c>
      <c r="D29" s="60">
        <f>D30+D32+D33</f>
        <v>8682.6</v>
      </c>
      <c r="E29" s="60">
        <f>E30+E32+E33</f>
        <v>4955.2000000000007</v>
      </c>
      <c r="F29" s="63">
        <f t="shared" si="4"/>
        <v>57.070462764609687</v>
      </c>
      <c r="G29" s="60">
        <f t="shared" si="5"/>
        <v>104.85198586512622</v>
      </c>
      <c r="H29" s="34"/>
    </row>
    <row r="30" spans="1:8" ht="51">
      <c r="A30" s="23" t="s">
        <v>7</v>
      </c>
      <c r="B30" s="26" t="s">
        <v>8</v>
      </c>
      <c r="C30" s="60">
        <v>4561.5</v>
      </c>
      <c r="D30" s="60">
        <v>5002.5</v>
      </c>
      <c r="E30" s="60">
        <v>4945.1000000000004</v>
      </c>
      <c r="F30" s="63">
        <f t="shared" si="4"/>
        <v>98.852573713143428</v>
      </c>
      <c r="G30" s="60">
        <f t="shared" si="5"/>
        <v>108.40951441411816</v>
      </c>
      <c r="H30" s="34"/>
    </row>
    <row r="31" spans="1:8" s="51" customFormat="1" ht="25.5">
      <c r="A31" s="53" t="s">
        <v>96</v>
      </c>
      <c r="B31" s="54" t="s">
        <v>97</v>
      </c>
      <c r="C31" s="60">
        <v>155.80000000000001</v>
      </c>
      <c r="D31" s="60">
        <v>0</v>
      </c>
      <c r="E31" s="60">
        <v>0</v>
      </c>
      <c r="F31" s="63">
        <v>0</v>
      </c>
      <c r="G31" s="60">
        <f t="shared" si="5"/>
        <v>0</v>
      </c>
      <c r="H31" s="52"/>
    </row>
    <row r="32" spans="1:8">
      <c r="A32" s="27" t="s">
        <v>75</v>
      </c>
      <c r="B32" s="26" t="s">
        <v>74</v>
      </c>
      <c r="C32" s="60">
        <v>0</v>
      </c>
      <c r="D32" s="72">
        <v>0</v>
      </c>
      <c r="E32" s="60">
        <v>0</v>
      </c>
      <c r="F32" s="63">
        <v>0</v>
      </c>
      <c r="G32" s="60">
        <v>0</v>
      </c>
      <c r="H32" s="34"/>
    </row>
    <row r="33" spans="1:8" ht="25.5">
      <c r="A33" s="23" t="s">
        <v>9</v>
      </c>
      <c r="B33" s="25" t="s">
        <v>10</v>
      </c>
      <c r="C33" s="60">
        <v>8.6</v>
      </c>
      <c r="D33" s="60">
        <v>3680.1</v>
      </c>
      <c r="E33" s="60">
        <v>10.1</v>
      </c>
      <c r="F33" s="63">
        <f t="shared" si="4"/>
        <v>0.27444906388413359</v>
      </c>
      <c r="G33" s="60">
        <f t="shared" si="5"/>
        <v>117.44186046511629</v>
      </c>
      <c r="H33" s="34"/>
    </row>
    <row r="34" spans="1:8">
      <c r="A34" s="23" t="s">
        <v>11</v>
      </c>
      <c r="B34" s="25" t="s">
        <v>12</v>
      </c>
      <c r="C34" s="60">
        <f>C35</f>
        <v>288.10000000000002</v>
      </c>
      <c r="D34" s="60">
        <f>D35</f>
        <v>347.5</v>
      </c>
      <c r="E34" s="60">
        <f>E35</f>
        <v>347.5</v>
      </c>
      <c r="F34" s="63">
        <f t="shared" si="4"/>
        <v>100</v>
      </c>
      <c r="G34" s="60">
        <f t="shared" si="5"/>
        <v>120.61784102742104</v>
      </c>
      <c r="H34" s="34"/>
    </row>
    <row r="35" spans="1:8" ht="25.5">
      <c r="A35" s="23" t="s">
        <v>13</v>
      </c>
      <c r="B35" s="25" t="s">
        <v>14</v>
      </c>
      <c r="C35" s="60">
        <v>288.10000000000002</v>
      </c>
      <c r="D35" s="60">
        <v>347.5</v>
      </c>
      <c r="E35" s="60">
        <v>347.5</v>
      </c>
      <c r="F35" s="63">
        <f t="shared" si="4"/>
        <v>100</v>
      </c>
      <c r="G35" s="60">
        <f t="shared" si="5"/>
        <v>120.61784102742104</v>
      </c>
      <c r="H35" s="34"/>
    </row>
    <row r="36" spans="1:8">
      <c r="A36" s="23" t="s">
        <v>15</v>
      </c>
      <c r="B36" s="25" t="s">
        <v>16</v>
      </c>
      <c r="C36" s="60">
        <f>C37+C38</f>
        <v>10324.6</v>
      </c>
      <c r="D36" s="60">
        <f>D37+D38</f>
        <v>9522.7000000000007</v>
      </c>
      <c r="E36" s="60">
        <f>E37+E38</f>
        <v>9522.7000000000007</v>
      </c>
      <c r="F36" s="63">
        <f t="shared" si="4"/>
        <v>100</v>
      </c>
      <c r="G36" s="60">
        <f t="shared" si="5"/>
        <v>92.233113147240573</v>
      </c>
      <c r="H36" s="34"/>
    </row>
    <row r="37" spans="1:8" ht="25.5">
      <c r="A37" s="23" t="s">
        <v>17</v>
      </c>
      <c r="B37" s="25" t="s">
        <v>18</v>
      </c>
      <c r="C37" s="60">
        <v>9751.6</v>
      </c>
      <c r="D37" s="60">
        <v>9522.7000000000007</v>
      </c>
      <c r="E37" s="60">
        <v>9522.7000000000007</v>
      </c>
      <c r="F37" s="63">
        <f t="shared" si="4"/>
        <v>100</v>
      </c>
      <c r="G37" s="60">
        <f t="shared" si="5"/>
        <v>97.652692891422959</v>
      </c>
      <c r="H37" s="34"/>
    </row>
    <row r="38" spans="1:8" ht="25.5">
      <c r="A38" s="23" t="s">
        <v>77</v>
      </c>
      <c r="B38" s="25" t="s">
        <v>78</v>
      </c>
      <c r="C38" s="60">
        <v>573</v>
      </c>
      <c r="D38" s="60">
        <v>0</v>
      </c>
      <c r="E38" s="60">
        <v>0</v>
      </c>
      <c r="F38" s="63">
        <v>0</v>
      </c>
      <c r="G38" s="60">
        <f t="shared" si="5"/>
        <v>0</v>
      </c>
      <c r="H38" s="34"/>
    </row>
    <row r="39" spans="1:8">
      <c r="A39" s="23" t="s">
        <v>19</v>
      </c>
      <c r="B39" s="25" t="s">
        <v>20</v>
      </c>
      <c r="C39" s="60">
        <f>C40+C41</f>
        <v>3283.3999999999996</v>
      </c>
      <c r="D39" s="60">
        <f>D40+D41</f>
        <v>4185.1000000000004</v>
      </c>
      <c r="E39" s="60">
        <f>E40+E41</f>
        <v>4053.7000000000003</v>
      </c>
      <c r="F39" s="63">
        <f t="shared" si="4"/>
        <v>96.860290076700679</v>
      </c>
      <c r="G39" s="60">
        <f t="shared" si="5"/>
        <v>123.46043735152588</v>
      </c>
      <c r="H39" s="34"/>
    </row>
    <row r="40" spans="1:8">
      <c r="A40" s="23" t="s">
        <v>21</v>
      </c>
      <c r="B40" s="25" t="s">
        <v>22</v>
      </c>
      <c r="C40" s="60">
        <v>20.7</v>
      </c>
      <c r="D40" s="60">
        <v>21</v>
      </c>
      <c r="E40" s="60">
        <v>15.4</v>
      </c>
      <c r="F40" s="63">
        <f t="shared" si="4"/>
        <v>73.333333333333343</v>
      </c>
      <c r="G40" s="60">
        <f t="shared" si="5"/>
        <v>74.396135265700494</v>
      </c>
      <c r="H40" s="34"/>
    </row>
    <row r="41" spans="1:8">
      <c r="A41" s="23" t="s">
        <v>23</v>
      </c>
      <c r="B41" s="25" t="s">
        <v>24</v>
      </c>
      <c r="C41" s="60">
        <v>3262.7</v>
      </c>
      <c r="D41" s="60">
        <v>4164.1000000000004</v>
      </c>
      <c r="E41" s="60">
        <v>4038.3</v>
      </c>
      <c r="F41" s="63">
        <f t="shared" si="4"/>
        <v>96.978939026440287</v>
      </c>
      <c r="G41" s="60">
        <f t="shared" si="5"/>
        <v>123.77172280626476</v>
      </c>
      <c r="H41" s="34"/>
    </row>
    <row r="42" spans="1:8">
      <c r="A42" s="23" t="s">
        <v>76</v>
      </c>
      <c r="B42" s="25" t="s">
        <v>25</v>
      </c>
      <c r="C42" s="60">
        <f>C43</f>
        <v>3191.5</v>
      </c>
      <c r="D42" s="60">
        <f>D43</f>
        <v>3281.9</v>
      </c>
      <c r="E42" s="60">
        <f>E43</f>
        <v>3281.9</v>
      </c>
      <c r="F42" s="63">
        <f t="shared" si="4"/>
        <v>100</v>
      </c>
      <c r="G42" s="60">
        <f t="shared" si="5"/>
        <v>102.83252389158703</v>
      </c>
      <c r="H42" s="34"/>
    </row>
    <row r="43" spans="1:8" ht="15" customHeight="1">
      <c r="A43" s="23" t="s">
        <v>26</v>
      </c>
      <c r="B43" s="25" t="s">
        <v>27</v>
      </c>
      <c r="C43" s="60">
        <v>3191.5</v>
      </c>
      <c r="D43" s="60">
        <v>3281.9</v>
      </c>
      <c r="E43" s="60">
        <v>3281.9</v>
      </c>
      <c r="F43" s="63">
        <f t="shared" si="4"/>
        <v>100</v>
      </c>
      <c r="G43" s="60">
        <f t="shared" si="5"/>
        <v>102.83252389158703</v>
      </c>
      <c r="H43" s="34"/>
    </row>
    <row r="44" spans="1:8" s="33" customFormat="1" ht="45" customHeight="1">
      <c r="A44" s="23" t="s">
        <v>82</v>
      </c>
      <c r="B44" s="25" t="s">
        <v>84</v>
      </c>
      <c r="C44" s="60">
        <f>C45</f>
        <v>500</v>
      </c>
      <c r="D44" s="60">
        <f>D45</f>
        <v>1670</v>
      </c>
      <c r="E44" s="60">
        <v>0</v>
      </c>
      <c r="F44" s="63">
        <f t="shared" si="4"/>
        <v>0</v>
      </c>
      <c r="G44" s="60">
        <f t="shared" si="5"/>
        <v>0</v>
      </c>
      <c r="H44" s="34"/>
    </row>
    <row r="45" spans="1:8" s="33" customFormat="1">
      <c r="A45" s="23" t="s">
        <v>83</v>
      </c>
      <c r="B45" s="25" t="s">
        <v>85</v>
      </c>
      <c r="C45" s="60">
        <v>500</v>
      </c>
      <c r="D45" s="60">
        <v>1670</v>
      </c>
      <c r="E45" s="60">
        <v>0</v>
      </c>
      <c r="F45" s="63">
        <f t="shared" si="4"/>
        <v>0</v>
      </c>
      <c r="G45" s="60">
        <f t="shared" si="5"/>
        <v>0</v>
      </c>
      <c r="H45" s="34"/>
    </row>
    <row r="46" spans="1:8" ht="25.5">
      <c r="A46" s="23" t="s">
        <v>28</v>
      </c>
      <c r="B46" s="25"/>
      <c r="C46" s="60">
        <f>C5-C27</f>
        <v>918.09999999999854</v>
      </c>
      <c r="D46" s="60">
        <f>D5-D27</f>
        <v>-6417.1000000000058</v>
      </c>
      <c r="E46" s="60">
        <f>E5-E27</f>
        <v>8325.5999999999985</v>
      </c>
      <c r="F46" s="60"/>
      <c r="G46" s="60"/>
      <c r="H46" s="34"/>
    </row>
    <row r="47" spans="1:8">
      <c r="A47" s="28" t="s">
        <v>29</v>
      </c>
      <c r="B47" s="29"/>
      <c r="C47" s="58">
        <f t="shared" ref="C47" si="6">C49</f>
        <v>-918.09999999999854</v>
      </c>
      <c r="D47" s="58">
        <f t="shared" ref="D47:E47" si="7">D49</f>
        <v>6417.0999999999985</v>
      </c>
      <c r="E47" s="58">
        <f t="shared" si="7"/>
        <v>-8325.5999999999985</v>
      </c>
      <c r="F47" s="60"/>
      <c r="G47" s="60"/>
      <c r="H47" s="34"/>
    </row>
    <row r="48" spans="1:8">
      <c r="A48" s="23" t="s">
        <v>3</v>
      </c>
      <c r="B48" s="25"/>
      <c r="C48" s="60"/>
      <c r="D48" s="60"/>
      <c r="E48" s="60"/>
      <c r="F48" s="60"/>
      <c r="G48" s="60"/>
      <c r="H48" s="34"/>
    </row>
    <row r="49" spans="1:7" ht="25.5">
      <c r="A49" s="23" t="s">
        <v>30</v>
      </c>
      <c r="B49" s="25" t="s">
        <v>31</v>
      </c>
      <c r="C49" s="60">
        <f>C50+C51</f>
        <v>-918.09999999999854</v>
      </c>
      <c r="D49" s="60">
        <f>D50+D51</f>
        <v>6417.0999999999985</v>
      </c>
      <c r="E49" s="60">
        <f>E50+E51</f>
        <v>-8325.5999999999985</v>
      </c>
      <c r="F49" s="60"/>
      <c r="G49" s="60"/>
    </row>
    <row r="50" spans="1:7" ht="25.5">
      <c r="A50" s="23" t="s">
        <v>32</v>
      </c>
      <c r="B50" s="25" t="s">
        <v>33</v>
      </c>
      <c r="C50" s="60">
        <v>-25444.1</v>
      </c>
      <c r="D50" s="60">
        <v>-21272.7</v>
      </c>
      <c r="E50" s="60">
        <v>-30722.6</v>
      </c>
      <c r="F50" s="60"/>
      <c r="G50" s="60"/>
    </row>
    <row r="51" spans="1:7" ht="25.5">
      <c r="A51" s="23" t="s">
        <v>34</v>
      </c>
      <c r="B51" s="25" t="s">
        <v>35</v>
      </c>
      <c r="C51" s="60">
        <v>24526</v>
      </c>
      <c r="D51" s="60">
        <v>27689.8</v>
      </c>
      <c r="E51" s="60">
        <v>22397</v>
      </c>
      <c r="F51" s="60"/>
      <c r="G51" s="60"/>
    </row>
    <row r="52" spans="1:7">
      <c r="A52" s="5"/>
      <c r="B52" s="5"/>
      <c r="C52" s="5"/>
      <c r="D52" s="5"/>
      <c r="E52" s="5"/>
      <c r="F52" s="39"/>
      <c r="G52" s="39"/>
    </row>
    <row r="53" spans="1:7">
      <c r="A53" s="5"/>
      <c r="B53" s="5"/>
      <c r="C53" s="5"/>
      <c r="D53" s="30"/>
      <c r="E53" s="5"/>
      <c r="F53" s="39"/>
      <c r="G53" s="39"/>
    </row>
    <row r="54" spans="1:7">
      <c r="A54" s="5"/>
      <c r="B54" s="5"/>
      <c r="C54" s="5"/>
      <c r="D54" s="5"/>
      <c r="E54" s="5"/>
      <c r="F54" s="5"/>
      <c r="G54" s="5"/>
    </row>
    <row r="55" spans="1:7" ht="15.75">
      <c r="A55" s="66" t="s">
        <v>41</v>
      </c>
      <c r="B55" s="66"/>
      <c r="C55" s="66"/>
      <c r="D55" s="66"/>
      <c r="E55" s="66"/>
      <c r="F55" s="66"/>
      <c r="G55" s="66"/>
    </row>
    <row r="56" spans="1:7">
      <c r="A56" s="5"/>
      <c r="B56" s="5"/>
      <c r="C56" s="5"/>
      <c r="D56" s="5"/>
      <c r="E56" s="5"/>
      <c r="F56" s="5"/>
      <c r="G56" s="5"/>
    </row>
    <row r="57" spans="1:7">
      <c r="A57" s="5"/>
      <c r="B57" s="5"/>
      <c r="C57" s="5"/>
      <c r="D57" s="5"/>
      <c r="E57" s="5"/>
      <c r="F57" s="5"/>
      <c r="G57" s="5"/>
    </row>
    <row r="58" spans="1:7">
      <c r="A58" s="5"/>
      <c r="B58" s="5"/>
      <c r="C58" s="5"/>
      <c r="D58" s="5"/>
      <c r="E58" s="5"/>
      <c r="F58" s="5"/>
      <c r="G58" s="5"/>
    </row>
  </sheetData>
  <mergeCells count="2">
    <mergeCell ref="A55:G55"/>
    <mergeCell ref="A2:G2"/>
  </mergeCells>
  <pageMargins left="0.70866141732283472" right="0.70866141732283472" top="0.74803149606299213" bottom="0.74803149606299213" header="0.31496062992125984" footer="0.31496062992125984"/>
  <pageSetup paperSize="9" scale="75" fitToHeight="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D6" sqref="D6"/>
    </sheetView>
  </sheetViews>
  <sheetFormatPr defaultRowHeight="15"/>
  <cols>
    <col min="1" max="1" width="22.28515625" style="1" customWidth="1"/>
    <col min="2" max="2" width="15.5703125" style="1" customWidth="1"/>
    <col min="3" max="3" width="12.140625" style="1" customWidth="1"/>
    <col min="4" max="4" width="15.140625" style="1" customWidth="1"/>
    <col min="5" max="5" width="11.140625" style="1" customWidth="1"/>
    <col min="6" max="6" width="11.42578125" style="1" customWidth="1"/>
    <col min="7" max="7" width="12.42578125" style="1" customWidth="1"/>
    <col min="8" max="16384" width="9.140625" style="1"/>
  </cols>
  <sheetData>
    <row r="1" spans="1:7">
      <c r="A1" s="11"/>
      <c r="B1" s="11"/>
      <c r="C1" s="11"/>
      <c r="D1" s="11"/>
      <c r="E1" s="11"/>
      <c r="F1" s="11"/>
      <c r="G1" s="11"/>
    </row>
    <row r="2" spans="1:7" ht="96" customHeight="1">
      <c r="A2" s="67" t="s">
        <v>102</v>
      </c>
      <c r="B2" s="68"/>
      <c r="C2" s="68"/>
      <c r="D2" s="68"/>
      <c r="E2" s="68"/>
      <c r="F2" s="68"/>
      <c r="G2" s="68"/>
    </row>
    <row r="3" spans="1:7">
      <c r="A3" s="5"/>
      <c r="B3" s="5"/>
      <c r="C3" s="5"/>
      <c r="D3" s="5"/>
      <c r="E3" s="5"/>
      <c r="F3" s="5"/>
      <c r="G3" s="6"/>
    </row>
    <row r="4" spans="1:7" ht="75" customHeight="1">
      <c r="A4" s="4" t="s">
        <v>36</v>
      </c>
      <c r="B4" s="4" t="s">
        <v>37</v>
      </c>
      <c r="C4" s="45" t="s">
        <v>103</v>
      </c>
      <c r="D4" s="45" t="s">
        <v>104</v>
      </c>
      <c r="E4" s="45" t="s">
        <v>105</v>
      </c>
      <c r="F4" s="4" t="s">
        <v>90</v>
      </c>
      <c r="G4" s="4" t="s">
        <v>88</v>
      </c>
    </row>
    <row r="5" spans="1:7" ht="51">
      <c r="A5" s="12" t="s">
        <v>38</v>
      </c>
      <c r="B5" s="57">
        <v>4.5</v>
      </c>
      <c r="C5" s="62">
        <v>2542.5</v>
      </c>
      <c r="D5" s="62">
        <v>2908</v>
      </c>
      <c r="E5" s="62">
        <v>2906.7</v>
      </c>
      <c r="F5" s="61">
        <f>E5/D5*100</f>
        <v>99.955295735900961</v>
      </c>
      <c r="G5" s="61">
        <f>E5/C5*100</f>
        <v>114.32448377581119</v>
      </c>
    </row>
    <row r="6" spans="1:7" ht="38.25">
      <c r="A6" s="13" t="s">
        <v>39</v>
      </c>
      <c r="B6" s="57">
        <v>3</v>
      </c>
      <c r="C6" s="62">
        <v>1617.2</v>
      </c>
      <c r="D6" s="62">
        <v>1906.5</v>
      </c>
      <c r="E6" s="62">
        <v>1906.5</v>
      </c>
      <c r="F6" s="61">
        <f>E6/D6*100</f>
        <v>100</v>
      </c>
      <c r="G6" s="61">
        <f>E6/C6*100</f>
        <v>117.88894385357406</v>
      </c>
    </row>
    <row r="7" spans="1:7">
      <c r="A7" s="11"/>
      <c r="B7" s="11"/>
      <c r="C7" s="11"/>
      <c r="D7" s="11"/>
      <c r="E7" s="11"/>
      <c r="F7" s="11"/>
      <c r="G7" s="11"/>
    </row>
    <row r="8" spans="1:7">
      <c r="A8" s="11"/>
      <c r="B8" s="11"/>
      <c r="C8" s="11"/>
      <c r="D8" s="11"/>
      <c r="E8" s="11"/>
      <c r="F8" s="11"/>
      <c r="G8" s="11"/>
    </row>
    <row r="9" spans="1:7">
      <c r="A9" s="11"/>
      <c r="B9" s="11"/>
      <c r="C9" s="11"/>
      <c r="D9" s="11"/>
      <c r="E9" s="11"/>
      <c r="F9" s="11"/>
      <c r="G9" s="11"/>
    </row>
    <row r="10" spans="1:7" ht="15.75">
      <c r="A10" s="69" t="s">
        <v>63</v>
      </c>
      <c r="B10" s="69"/>
      <c r="C10" s="69"/>
      <c r="D10" s="69"/>
      <c r="E10" s="69"/>
      <c r="F10" s="69"/>
      <c r="G10" s="69"/>
    </row>
    <row r="11" spans="1:7">
      <c r="A11" s="11"/>
      <c r="B11" s="11"/>
      <c r="C11" s="11"/>
      <c r="D11" s="11"/>
      <c r="E11" s="11"/>
      <c r="F11" s="11"/>
      <c r="G11" s="11"/>
    </row>
    <row r="12" spans="1:7">
      <c r="A12" s="11"/>
      <c r="B12" s="11"/>
      <c r="C12" s="11"/>
      <c r="D12" s="11"/>
      <c r="E12" s="11"/>
      <c r="F12" s="11"/>
      <c r="G12" s="11"/>
    </row>
    <row r="13" spans="1:7">
      <c r="A13" s="11"/>
      <c r="B13" s="11"/>
      <c r="C13" s="11"/>
      <c r="D13" s="11"/>
      <c r="E13" s="11"/>
      <c r="F13" s="11"/>
      <c r="G13" s="11"/>
    </row>
    <row r="14" spans="1:7">
      <c r="A14" s="11"/>
      <c r="B14" s="11"/>
      <c r="C14" s="11"/>
      <c r="D14" s="11"/>
      <c r="E14" s="11"/>
      <c r="F14" s="11"/>
      <c r="G14" s="11"/>
    </row>
    <row r="15" spans="1:7">
      <c r="A15" s="11"/>
      <c r="B15" s="11"/>
      <c r="C15" s="11"/>
      <c r="D15" s="11"/>
      <c r="E15" s="11"/>
      <c r="F15" s="11"/>
      <c r="G15" s="11"/>
    </row>
    <row r="16" spans="1:7">
      <c r="A16" s="11"/>
      <c r="B16" s="11"/>
      <c r="C16" s="11"/>
      <c r="D16" s="11"/>
      <c r="E16" s="11"/>
      <c r="F16" s="11"/>
      <c r="G16" s="11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B5" sqref="B5:F10"/>
    </sheetView>
  </sheetViews>
  <sheetFormatPr defaultRowHeight="15"/>
  <cols>
    <col min="1" max="1" width="39.85546875" style="1" customWidth="1"/>
    <col min="2" max="2" width="12" style="1" customWidth="1"/>
    <col min="3" max="3" width="17.42578125" style="1" customWidth="1"/>
    <col min="4" max="4" width="12" style="1" customWidth="1"/>
    <col min="5" max="5" width="12.42578125" style="1" customWidth="1"/>
    <col min="6" max="6" width="14.7109375" style="1" customWidth="1"/>
    <col min="7" max="16384" width="9.140625" style="1"/>
  </cols>
  <sheetData>
    <row r="1" spans="1:7">
      <c r="A1" s="11"/>
      <c r="B1" s="11"/>
      <c r="C1" s="11"/>
      <c r="D1" s="11"/>
      <c r="E1" s="11"/>
      <c r="F1" s="11"/>
    </row>
    <row r="2" spans="1:7" ht="96" customHeight="1">
      <c r="A2" s="67" t="s">
        <v>106</v>
      </c>
      <c r="B2" s="68"/>
      <c r="C2" s="68"/>
      <c r="D2" s="68"/>
      <c r="E2" s="68"/>
      <c r="F2" s="68"/>
    </row>
    <row r="3" spans="1:7">
      <c r="A3" s="5"/>
      <c r="B3" s="5"/>
      <c r="C3" s="5"/>
      <c r="D3" s="5"/>
      <c r="E3" s="5"/>
      <c r="F3" s="6"/>
    </row>
    <row r="4" spans="1:7" ht="66.75" customHeight="1">
      <c r="A4" s="7" t="s">
        <v>61</v>
      </c>
      <c r="B4" s="45" t="s">
        <v>103</v>
      </c>
      <c r="C4" s="45" t="s">
        <v>104</v>
      </c>
      <c r="D4" s="45" t="s">
        <v>105</v>
      </c>
      <c r="E4" s="9" t="s">
        <v>90</v>
      </c>
      <c r="F4" s="8" t="s">
        <v>88</v>
      </c>
    </row>
    <row r="5" spans="1:7" ht="63.75" customHeight="1">
      <c r="A5" s="10" t="s">
        <v>73</v>
      </c>
      <c r="B5" s="61">
        <v>2</v>
      </c>
      <c r="C5" s="61">
        <v>2</v>
      </c>
      <c r="D5" s="61">
        <v>2</v>
      </c>
      <c r="E5" s="61">
        <f t="shared" ref="E5:E10" si="0">D5/C5*100</f>
        <v>100</v>
      </c>
      <c r="F5" s="61">
        <f t="shared" ref="F5:F10" si="1">D5/B5*100</f>
        <v>100</v>
      </c>
      <c r="G5" s="48"/>
    </row>
    <row r="6" spans="1:7" ht="54.75" customHeight="1">
      <c r="A6" s="37" t="s">
        <v>65</v>
      </c>
      <c r="B6" s="61">
        <v>2286.6</v>
      </c>
      <c r="C6" s="61">
        <v>2737.8</v>
      </c>
      <c r="D6" s="61">
        <v>2612.1</v>
      </c>
      <c r="E6" s="61">
        <f t="shared" si="0"/>
        <v>95.40872233179924</v>
      </c>
      <c r="F6" s="61">
        <f t="shared" si="1"/>
        <v>114.23510889530306</v>
      </c>
      <c r="G6" s="49"/>
    </row>
    <row r="7" spans="1:7" ht="79.5" customHeight="1">
      <c r="A7" s="35" t="s">
        <v>87</v>
      </c>
      <c r="B7" s="61">
        <v>9751.6</v>
      </c>
      <c r="C7" s="61">
        <v>9522.7000000000007</v>
      </c>
      <c r="D7" s="61">
        <v>9522.7000000000007</v>
      </c>
      <c r="E7" s="61">
        <f t="shared" si="0"/>
        <v>100</v>
      </c>
      <c r="F7" s="61">
        <f t="shared" si="1"/>
        <v>97.652692891422959</v>
      </c>
      <c r="G7" s="48"/>
    </row>
    <row r="8" spans="1:7" ht="67.5" customHeight="1">
      <c r="A8" s="35" t="s">
        <v>91</v>
      </c>
      <c r="B8" s="61">
        <v>0</v>
      </c>
      <c r="C8" s="61">
        <v>1426.3</v>
      </c>
      <c r="D8" s="61">
        <v>1426.2</v>
      </c>
      <c r="E8" s="61">
        <f t="shared" si="0"/>
        <v>99.992988852275118</v>
      </c>
      <c r="F8" s="61">
        <v>0</v>
      </c>
      <c r="G8" s="48"/>
    </row>
    <row r="9" spans="1:7" s="32" customFormat="1" ht="56.25" customHeight="1">
      <c r="A9" s="35" t="s">
        <v>86</v>
      </c>
      <c r="B9" s="61">
        <v>3191.5</v>
      </c>
      <c r="C9" s="61">
        <v>3281.9</v>
      </c>
      <c r="D9" s="61">
        <v>3281.9</v>
      </c>
      <c r="E9" s="61">
        <f t="shared" si="0"/>
        <v>100</v>
      </c>
      <c r="F9" s="61">
        <f t="shared" si="1"/>
        <v>102.83252389158703</v>
      </c>
      <c r="G9" s="48"/>
    </row>
    <row r="10" spans="1:7" ht="27.75" customHeight="1">
      <c r="A10" s="36" t="s">
        <v>62</v>
      </c>
      <c r="B10" s="64">
        <f t="shared" ref="B10" si="2">SUM(B5:B9)</f>
        <v>15231.7</v>
      </c>
      <c r="C10" s="64">
        <f t="shared" ref="C10:D10" si="3">SUM(C5:C9)</f>
        <v>16970.7</v>
      </c>
      <c r="D10" s="64">
        <f t="shared" si="3"/>
        <v>16844.900000000001</v>
      </c>
      <c r="E10" s="64">
        <f t="shared" si="0"/>
        <v>99.258722386230389</v>
      </c>
      <c r="F10" s="64">
        <f t="shared" si="1"/>
        <v>110.5910699396653</v>
      </c>
      <c r="G10" s="3"/>
    </row>
    <row r="11" spans="1:7">
      <c r="A11" s="11"/>
      <c r="B11" s="11"/>
      <c r="C11" s="11"/>
      <c r="D11" s="11"/>
      <c r="E11" s="38"/>
      <c r="F11" s="38"/>
    </row>
    <row r="12" spans="1:7">
      <c r="A12" s="11"/>
      <c r="B12" s="11"/>
      <c r="C12" s="11"/>
      <c r="D12" s="11"/>
      <c r="E12" s="11"/>
      <c r="F12" s="11"/>
    </row>
    <row r="13" spans="1:7">
      <c r="A13" s="11"/>
      <c r="B13" s="11"/>
      <c r="C13" s="11"/>
      <c r="D13" s="11"/>
      <c r="E13" s="11"/>
      <c r="F13" s="11"/>
    </row>
    <row r="14" spans="1:7" ht="15.75">
      <c r="A14" s="69" t="s">
        <v>64</v>
      </c>
      <c r="B14" s="69"/>
      <c r="C14" s="69"/>
      <c r="D14" s="69"/>
      <c r="E14" s="69"/>
      <c r="F14" s="69"/>
    </row>
    <row r="15" spans="1:7">
      <c r="A15" s="11"/>
      <c r="B15" s="11"/>
      <c r="C15" s="11"/>
      <c r="D15" s="11"/>
      <c r="E15" s="11"/>
      <c r="F15" s="11"/>
    </row>
    <row r="16" spans="1:7">
      <c r="A16" s="11"/>
      <c r="B16" s="11"/>
      <c r="C16" s="11"/>
      <c r="D16" s="11"/>
      <c r="E16" s="11"/>
      <c r="F16" s="11"/>
    </row>
    <row r="17" spans="1:6">
      <c r="A17" s="11"/>
      <c r="B17" s="11"/>
      <c r="C17" s="11"/>
      <c r="D17" s="11"/>
      <c r="E17" s="11"/>
      <c r="F17" s="11"/>
    </row>
    <row r="18" spans="1:6">
      <c r="A18" s="11"/>
      <c r="B18" s="11"/>
      <c r="C18" s="11"/>
      <c r="D18" s="11"/>
      <c r="E18" s="11"/>
      <c r="F18" s="11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2024-10-22T10:16:07Z</cp:lastPrinted>
  <dcterms:created xsi:type="dcterms:W3CDTF">2017-04-17T10:25:39Z</dcterms:created>
  <dcterms:modified xsi:type="dcterms:W3CDTF">2025-01-27T11:00:18Z</dcterms:modified>
</cp:coreProperties>
</file>