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470" yWindow="-135" windowWidth="15435" windowHeight="1284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1'!$B$17</definedName>
  </definedNames>
  <calcPr calcId="124519" iterate="1"/>
</workbook>
</file>

<file path=xl/calcChain.xml><?xml version="1.0" encoding="utf-8"?>
<calcChain xmlns="http://schemas.openxmlformats.org/spreadsheetml/2006/main">
  <c r="G6" i="2"/>
  <c r="G5"/>
  <c r="G45" i="1"/>
  <c r="G47"/>
  <c r="G48"/>
  <c r="G41"/>
  <c r="G42"/>
  <c r="G32"/>
  <c r="G34"/>
  <c r="G35"/>
  <c r="G37"/>
  <c r="G23"/>
  <c r="G16"/>
  <c r="G17"/>
  <c r="G11"/>
  <c r="G12"/>
  <c r="G5"/>
  <c r="G7"/>
  <c r="G8"/>
  <c r="G9"/>
  <c r="F5"/>
  <c r="F7"/>
  <c r="F10"/>
  <c r="G10"/>
  <c r="G13"/>
  <c r="G15"/>
  <c r="G18"/>
  <c r="G21"/>
  <c r="G22"/>
  <c r="G24"/>
  <c r="G25"/>
  <c r="G26"/>
  <c r="G27"/>
  <c r="G28"/>
  <c r="G29"/>
  <c r="G30"/>
  <c r="F11"/>
  <c r="F12"/>
  <c r="F13"/>
  <c r="F15"/>
  <c r="F17"/>
  <c r="F20"/>
  <c r="F21"/>
  <c r="F22"/>
  <c r="F23"/>
  <c r="F24"/>
  <c r="F25"/>
  <c r="F26"/>
  <c r="F27"/>
  <c r="F28"/>
  <c r="F29"/>
  <c r="F30"/>
  <c r="F31"/>
  <c r="D7"/>
  <c r="D5" s="1"/>
  <c r="D29"/>
  <c r="E29"/>
  <c r="D24"/>
  <c r="D23" s="1"/>
  <c r="E24"/>
  <c r="D13"/>
  <c r="E13"/>
  <c r="E7" s="1"/>
  <c r="E5" s="1"/>
  <c r="D8"/>
  <c r="E8"/>
  <c r="D11"/>
  <c r="E11"/>
  <c r="E23" l="1"/>
  <c r="E6" i="3"/>
  <c r="E7"/>
  <c r="E9"/>
  <c r="F7"/>
  <c r="F8"/>
  <c r="F5"/>
  <c r="C29" i="1"/>
  <c r="C23" s="1"/>
  <c r="C24"/>
  <c r="C8"/>
  <c r="C11"/>
  <c r="C13"/>
  <c r="G49"/>
  <c r="G38"/>
  <c r="G39"/>
  <c r="G40"/>
  <c r="G50"/>
  <c r="F35"/>
  <c r="F36"/>
  <c r="F37"/>
  <c r="F38"/>
  <c r="F39"/>
  <c r="F40"/>
  <c r="F41"/>
  <c r="F42"/>
  <c r="F43"/>
  <c r="F44"/>
  <c r="F45"/>
  <c r="F46"/>
  <c r="F47"/>
  <c r="F48"/>
  <c r="F49"/>
  <c r="F50"/>
  <c r="C49"/>
  <c r="C7" l="1"/>
  <c r="C5" s="1"/>
  <c r="E49"/>
  <c r="E5" i="3"/>
  <c r="E34" i="1"/>
  <c r="E39"/>
  <c r="D34"/>
  <c r="C34"/>
  <c r="C44"/>
  <c r="C10" i="3"/>
  <c r="D10"/>
  <c r="B10"/>
  <c r="D49" i="1"/>
  <c r="C54"/>
  <c r="C52" s="1"/>
  <c r="C47"/>
  <c r="C41"/>
  <c r="C39"/>
  <c r="F10" i="3" l="1"/>
  <c r="F34" i="1"/>
  <c r="E10" i="3"/>
  <c r="C32" i="1"/>
  <c r="E54"/>
  <c r="D54"/>
  <c r="C51" l="1"/>
  <c r="E47" l="1"/>
  <c r="D47"/>
  <c r="E44"/>
  <c r="D44"/>
  <c r="E41"/>
  <c r="D41"/>
  <c r="D39"/>
  <c r="E32" l="1"/>
  <c r="D32"/>
  <c r="F32" l="1"/>
  <c r="D52"/>
  <c r="E52"/>
  <c r="D51"/>
  <c r="E51"/>
  <c r="F5" i="2"/>
  <c r="F6"/>
</calcChain>
</file>

<file path=xl/sharedStrings.xml><?xml version="1.0" encoding="utf-8"?>
<sst xmlns="http://schemas.openxmlformats.org/spreadsheetml/2006/main" count="130" uniqueCount="117">
  <si>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</si>
  <si>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</si>
  <si>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</si>
  <si>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</si>
  <si>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</si>
  <si>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</si>
  <si>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</si>
  <si>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</si>
  <si>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</si>
  <si>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</si>
  <si>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</si>
  <si>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</si>
  <si>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</si>
  <si>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</si>
  <si>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</si>
  <si>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</si>
  <si>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</si>
  <si>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</si>
  <si>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</si>
  <si>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</si>
  <si>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</si>
  <si>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</si>
  <si>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</si>
  <si>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</si>
  <si>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</si>
  <si>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</si>
  <si>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</si>
  <si>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</si>
  <si>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</si>
  <si>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</si>
  <si>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</si>
  <si>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</si>
  <si>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</si>
  <si>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</si>
  <si>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</si>
  <si>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</si>
  <si>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</si>
  <si>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</si>
  <si>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</si>
  <si>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</si>
  <si>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Е.А. Малышева</t>
  </si>
  <si>
    <t>Налоговые и неналоговые доходы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</si>
  <si>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</si>
  <si>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</si>
  <si>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</si>
  <si>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</si>
  <si>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</si>
  <si>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</si>
  <si>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</si>
  <si>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</si>
  <si>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</si>
  <si>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</si>
  <si>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</si>
  <si>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</si>
  <si>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</si>
  <si>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</si>
  <si>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</si>
  <si>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</si>
  <si>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</si>
  <si>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</si>
  <si>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</si>
  <si>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</si>
  <si>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</si>
  <si>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Е.А. Малышева</t>
  </si>
  <si>
    <t>Начальник финансового управления                                                                                         Е.А. Малышева</t>
  </si>
  <si>
    <t>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</si>
  <si>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>Доходы от использования имущества находящегося в государственной и муниципальной собственности</t>
  </si>
  <si>
    <t>20200000000000150</t>
  </si>
  <si>
    <t>20210000000000150</t>
  </si>
  <si>
    <t>20230000000000150</t>
  </si>
  <si>
    <t>20235118100000150</t>
  </si>
  <si>
    <t>20240000000000150</t>
  </si>
  <si>
    <t>Субсидии бюджетам муниципальных районов и поселений области на обеспечение развития и укрепления материально-технической базы муниципальных домов культуры</t>
  </si>
  <si>
    <t>Субсидии бюджетам сельских поселений области на реализацию проектов области</t>
  </si>
  <si>
    <t xml:space="preserve">Невыясненные поступления </t>
  </si>
  <si>
    <t>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</si>
  <si>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>00 0111 0000000000 000</t>
  </si>
  <si>
    <t>Резервные фонды</t>
  </si>
  <si>
    <t>Культура и кинематография</t>
  </si>
  <si>
    <t>Другие вопросы в области национальной экономики</t>
  </si>
  <si>
    <t>00 0412 0000000000 000</t>
  </si>
  <si>
    <t>20225467100000150</t>
  </si>
  <si>
    <t>Налоги на товары ( Работы, услуги) реализуемые на территории Российской Федерации</t>
  </si>
  <si>
    <t>10300000000000000</t>
  </si>
  <si>
    <t>Инициативные проекты, зачисляемые в бюджеты сельских поселений ( инициативные платежи граждан на реализацию проекта Благоустройства центрального парка с. Алексеевка) с использованием средств областного бюджета)</t>
  </si>
  <si>
    <t>20215001100001150</t>
  </si>
  <si>
    <t>20220000000000150</t>
  </si>
  <si>
    <t>% исполнения плана                       2023 года</t>
  </si>
  <si>
    <t>% исполнения 2023 года к 2022 году</t>
  </si>
  <si>
    <t>% исполнения плана 2023 года</t>
  </si>
  <si>
    <t>Межбюджетные трансферты  общего характера бюджетам бюджетной системы Российской Федерации</t>
  </si>
  <si>
    <t>Межбюджетные трансферты</t>
  </si>
  <si>
    <t>00 1400 0000000000 000</t>
  </si>
  <si>
    <t>00 1403 0000000000 000</t>
  </si>
  <si>
    <t>Муниципальная программа "Развитие культуры Алексеевского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</si>
  <si>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Алексеевского муниципального образования Базарно-Карабулакского муниципального района"</t>
  </si>
  <si>
    <t>Муниципальная программа "Укрепление материально-технической базы МБУК "КДЦ Алексеевского МО" на 2022 год</t>
  </si>
  <si>
    <t>Обеспечение проведения выборов и референдумов</t>
  </si>
  <si>
    <t>00 0107 0000000000 000</t>
  </si>
  <si>
    <t>св. 3,1 раза</t>
  </si>
  <si>
    <t>св. 3 раз</t>
  </si>
  <si>
    <t xml:space="preserve">Сведения об исполнении бюджета Алексеевского муниципального образования Базарно-Карабулакского муниципального района 
на 1 января 2024 года      
</t>
  </si>
  <si>
    <t>Исполнено на 1 января 2024 г.</t>
  </si>
  <si>
    <t>Утвержденные бюджетные назначения на                        1 января 2024 г.</t>
  </si>
  <si>
    <t>Исполнено на 1 января 2023 г.</t>
  </si>
  <si>
    <t>св. 3,2 раза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</si>
  <si>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Алексеевскому муниципальному образованию Базарно-Карабулакского муниципального района
 на 1 января 2024 г.
</t>
  </si>
  <si>
    <t>Исполнено на 1 января 2023 г. (тыс.руб)</t>
  </si>
  <si>
    <t>Утвержденные бюджетные назначения на           1 января 2024 г. (тыс.руб)</t>
  </si>
  <si>
    <t>Исполнено на 1 января 2024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</si>
  <si>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Алексеевского муниципального образования                                               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января 2024 года     
</t>
  </si>
  <si>
    <t>св. 2,2 раза</t>
  </si>
  <si>
    <t>св. 3,4 раза</t>
  </si>
  <si>
    <t>св. 2,9 раз</t>
  </si>
  <si>
    <t>св. 2,1 раза</t>
  </si>
  <si>
    <t>св. 3,3 раза</t>
  </si>
  <si>
    <t>Результат исполнения бюджета (дефицит “-”, профицит “+“)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</si>
</sst>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#,##0.0"/>
    <numFmt numFmtId="166" formatCode="000"/>
    <numFmt numFmtId="167" formatCode="dd\.mm\.yyyy"/>
    <numFmt numFmtId="168" formatCode="#,##0.00_ ;\-#,##0.00"/>
  </numFmts>
  <fonts count="2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8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5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6"/>
    <xf numFmtId="0" fontId="8" fillId="0" borderId="7">
      <alignment horizontal="center"/>
    </xf>
    <xf numFmtId="0" fontId="9" fillId="0" borderId="8">
      <alignment horizontal="right"/>
    </xf>
    <xf numFmtId="0" fontId="8" fillId="0" borderId="0"/>
    <xf numFmtId="0" fontId="8" fillId="0" borderId="9">
      <alignment horizontal="right"/>
    </xf>
    <xf numFmtId="49" fontId="8" fillId="0" borderId="10">
      <alignment horizontal="center"/>
    </xf>
    <xf numFmtId="0" fontId="9" fillId="0" borderId="11">
      <alignment horizontal="right"/>
    </xf>
    <xf numFmtId="0" fontId="11" fillId="0" borderId="0"/>
    <xf numFmtId="167" fontId="8" fillId="0" borderId="12">
      <alignment horizontal="center"/>
    </xf>
    <xf numFmtId="0" fontId="8" fillId="0" borderId="0">
      <alignment horizontal="left"/>
    </xf>
    <xf numFmtId="49" fontId="8" fillId="0" borderId="0"/>
    <xf numFmtId="49" fontId="8" fillId="0" borderId="9">
      <alignment horizontal="right" vertical="center"/>
    </xf>
    <xf numFmtId="49" fontId="8" fillId="0" borderId="12">
      <alignment horizontal="center" vertical="center"/>
    </xf>
    <xf numFmtId="0" fontId="8" fillId="0" borderId="5">
      <alignment horizontal="left" wrapText="1"/>
    </xf>
    <xf numFmtId="49" fontId="8" fillId="0" borderId="12">
      <alignment horizontal="center"/>
    </xf>
    <xf numFmtId="0" fontId="8" fillId="0" borderId="13">
      <alignment horizontal="left" wrapText="1"/>
    </xf>
    <xf numFmtId="49" fontId="8" fillId="0" borderId="9">
      <alignment horizontal="right"/>
    </xf>
    <xf numFmtId="0" fontId="8" fillId="0" borderId="14">
      <alignment horizontal="left"/>
    </xf>
    <xf numFmtId="49" fontId="8" fillId="0" borderId="14"/>
    <xf numFmtId="49" fontId="8" fillId="0" borderId="9"/>
    <xf numFmtId="49" fontId="8" fillId="0" borderId="15">
      <alignment horizontal="center"/>
    </xf>
    <xf numFmtId="0" fontId="7" fillId="0" borderId="5">
      <alignment horizontal="center"/>
    </xf>
    <xf numFmtId="0" fontId="8" fillId="0" borderId="16">
      <alignment horizontal="center" vertical="top" wrapText="1"/>
    </xf>
    <xf numFmtId="49" fontId="8" fillId="0" borderId="16">
      <alignment horizontal="center" vertical="top" wrapText="1"/>
    </xf>
    <xf numFmtId="0" fontId="6" fillId="0" borderId="17"/>
    <xf numFmtId="0" fontId="6" fillId="0" borderId="8"/>
    <xf numFmtId="0" fontId="8" fillId="0" borderId="16">
      <alignment horizontal="center" vertical="center"/>
    </xf>
    <xf numFmtId="0" fontId="8" fillId="0" borderId="7">
      <alignment horizontal="center" vertical="center"/>
    </xf>
    <xf numFmtId="49" fontId="8" fillId="0" borderId="7">
      <alignment horizontal="center" vertical="center"/>
    </xf>
    <xf numFmtId="0" fontId="8" fillId="0" borderId="18">
      <alignment horizontal="left" wrapText="1"/>
    </xf>
    <xf numFmtId="49" fontId="8" fillId="0" borderId="19">
      <alignment horizontal="center" wrapText="1"/>
    </xf>
    <xf numFmtId="49" fontId="8" fillId="0" borderId="20">
      <alignment horizontal="center"/>
    </xf>
    <xf numFmtId="4" fontId="8" fillId="0" borderId="20">
      <alignment horizontal="right" shrinkToFit="1"/>
    </xf>
    <xf numFmtId="0" fontId="8" fillId="0" borderId="21">
      <alignment horizontal="left" wrapText="1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0" fontId="8" fillId="0" borderId="24">
      <alignment horizontal="left" wrapText="1" indent="2"/>
    </xf>
    <xf numFmtId="49" fontId="8" fillId="0" borderId="25">
      <alignment horizontal="center" shrinkToFit="1"/>
    </xf>
    <xf numFmtId="49" fontId="8" fillId="0" borderId="26">
      <alignment horizontal="center"/>
    </xf>
    <xf numFmtId="4" fontId="8" fillId="0" borderId="26">
      <alignment horizontal="right" shrinkToFit="1"/>
    </xf>
    <xf numFmtId="49" fontId="8" fillId="0" borderId="0">
      <alignment horizontal="right"/>
    </xf>
    <xf numFmtId="0" fontId="7" fillId="0" borderId="8">
      <alignment horizontal="center"/>
    </xf>
    <xf numFmtId="0" fontId="8" fillId="0" borderId="7">
      <alignment horizontal="center" vertical="center" shrinkToFit="1"/>
    </xf>
    <xf numFmtId="49" fontId="8" fillId="0" borderId="7">
      <alignment horizontal="center" vertical="center" shrinkToFit="1"/>
    </xf>
    <xf numFmtId="49" fontId="6" fillId="0" borderId="8"/>
    <xf numFmtId="0" fontId="8" fillId="0" borderId="19">
      <alignment horizontal="center" shrinkToFit="1"/>
    </xf>
    <xf numFmtId="4" fontId="8" fillId="0" borderId="27">
      <alignment horizontal="right" shrinkToFit="1"/>
    </xf>
    <xf numFmtId="49" fontId="6" fillId="0" borderId="11"/>
    <xf numFmtId="0" fontId="8" fillId="0" borderId="22">
      <alignment horizontal="center" shrinkToFit="1"/>
    </xf>
    <xf numFmtId="168" fontId="8" fillId="0" borderId="23">
      <alignment horizontal="right" shrinkToFit="1"/>
    </xf>
    <xf numFmtId="168" fontId="8" fillId="0" borderId="28">
      <alignment horizontal="right" shrinkToFit="1"/>
    </xf>
    <xf numFmtId="0" fontId="8" fillId="0" borderId="29">
      <alignment horizontal="left" wrapText="1"/>
    </xf>
    <xf numFmtId="49" fontId="8" fillId="0" borderId="25">
      <alignment horizontal="center" wrapText="1"/>
    </xf>
    <xf numFmtId="49" fontId="8" fillId="0" borderId="26">
      <alignment horizontal="center" wrapText="1"/>
    </xf>
    <xf numFmtId="4" fontId="8" fillId="0" borderId="26">
      <alignment horizontal="right" wrapText="1"/>
    </xf>
    <xf numFmtId="4" fontId="8" fillId="0" borderId="24">
      <alignment horizontal="right" wrapText="1"/>
    </xf>
    <xf numFmtId="0" fontId="6" fillId="0" borderId="11">
      <alignment wrapText="1"/>
    </xf>
    <xf numFmtId="0" fontId="8" fillId="0" borderId="30">
      <alignment horizontal="left" wrapText="1"/>
    </xf>
    <xf numFmtId="49" fontId="8" fillId="0" borderId="31">
      <alignment horizontal="center" shrinkToFit="1"/>
    </xf>
    <xf numFmtId="49" fontId="8" fillId="0" borderId="32">
      <alignment horizontal="center"/>
    </xf>
    <xf numFmtId="4" fontId="8" fillId="0" borderId="32">
      <alignment horizontal="right" shrinkToFit="1"/>
    </xf>
    <xf numFmtId="49" fontId="8" fillId="0" borderId="33">
      <alignment horizontal="center"/>
    </xf>
    <xf numFmtId="0" fontId="6" fillId="0" borderId="11"/>
    <xf numFmtId="0" fontId="11" fillId="0" borderId="14"/>
    <xf numFmtId="0" fontId="11" fillId="0" borderId="34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5">
      <alignment horizontal="left"/>
    </xf>
    <xf numFmtId="49" fontId="8" fillId="0" borderId="5">
      <alignment horizontal="left"/>
    </xf>
    <xf numFmtId="0" fontId="8" fillId="0" borderId="5">
      <alignment horizontal="center" shrinkToFit="1"/>
    </xf>
    <xf numFmtId="49" fontId="8" fillId="0" borderId="5">
      <alignment horizontal="center" vertical="center" shrinkToFit="1"/>
    </xf>
    <xf numFmtId="49" fontId="6" fillId="0" borderId="5">
      <alignment shrinkToFit="1"/>
    </xf>
    <xf numFmtId="49" fontId="8" fillId="0" borderId="5">
      <alignment horizontal="right"/>
    </xf>
    <xf numFmtId="0" fontId="8" fillId="0" borderId="19">
      <alignment horizontal="center" vertical="center" shrinkToFit="1"/>
    </xf>
    <xf numFmtId="49" fontId="8" fillId="0" borderId="20">
      <alignment horizontal="center" vertical="center"/>
    </xf>
    <xf numFmtId="0" fontId="8" fillId="0" borderId="18">
      <alignment horizontal="left" wrapText="1" indent="2"/>
    </xf>
    <xf numFmtId="0" fontId="8" fillId="0" borderId="35">
      <alignment horizontal="center" vertical="center" shrinkToFit="1"/>
    </xf>
    <xf numFmtId="49" fontId="8" fillId="0" borderId="16">
      <alignment horizontal="center" vertical="center"/>
    </xf>
    <xf numFmtId="168" fontId="8" fillId="0" borderId="16">
      <alignment horizontal="right" vertical="center" shrinkToFit="1"/>
    </xf>
    <xf numFmtId="168" fontId="8" fillId="0" borderId="30">
      <alignment horizontal="right" vertical="center" shrinkToFit="1"/>
    </xf>
    <xf numFmtId="0" fontId="8" fillId="0" borderId="36">
      <alignment horizontal="left" wrapText="1"/>
    </xf>
    <xf numFmtId="4" fontId="8" fillId="0" borderId="16">
      <alignment horizontal="right" shrinkToFit="1"/>
    </xf>
    <xf numFmtId="4" fontId="8" fillId="0" borderId="30">
      <alignment horizontal="right" shrinkToFit="1"/>
    </xf>
    <xf numFmtId="0" fontId="8" fillId="0" borderId="21">
      <alignment horizontal="left" wrapText="1" indent="2"/>
    </xf>
    <xf numFmtId="0" fontId="13" fillId="0" borderId="30">
      <alignment wrapText="1"/>
    </xf>
    <xf numFmtId="0" fontId="13" fillId="0" borderId="30"/>
    <xf numFmtId="0" fontId="13" fillId="2" borderId="30">
      <alignment wrapText="1"/>
    </xf>
    <xf numFmtId="0" fontId="8" fillId="2" borderId="29">
      <alignment horizontal="left" wrapText="1"/>
    </xf>
    <xf numFmtId="49" fontId="8" fillId="0" borderId="30">
      <alignment horizontal="center" shrinkToFit="1"/>
    </xf>
    <xf numFmtId="49" fontId="8" fillId="0" borderId="16">
      <alignment horizontal="center" vertical="center" shrinkToFit="1"/>
    </xf>
    <xf numFmtId="0" fontId="6" fillId="0" borderId="14">
      <alignment horizontal="left"/>
    </xf>
    <xf numFmtId="0" fontId="6" fillId="0" borderId="34">
      <alignment horizontal="left" wrapText="1"/>
    </xf>
    <xf numFmtId="0" fontId="6" fillId="0" borderId="34">
      <alignment horizontal="left"/>
    </xf>
    <xf numFmtId="0" fontId="8" fillId="0" borderId="34"/>
    <xf numFmtId="49" fontId="6" fillId="0" borderId="34"/>
    <xf numFmtId="49" fontId="6" fillId="0" borderId="34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5">
      <alignment horizontal="center" wrapText="1"/>
    </xf>
    <xf numFmtId="0" fontId="14" fillId="0" borderId="0">
      <alignment horizontal="center"/>
    </xf>
    <xf numFmtId="0" fontId="14" fillId="0" borderId="14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4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5"/>
    <xf numFmtId="0" fontId="11" fillId="0" borderId="0"/>
    <xf numFmtId="0" fontId="6" fillId="0" borderId="5"/>
    <xf numFmtId="0" fontId="6" fillId="0" borderId="16">
      <alignment horizontal="left" wrapText="1"/>
    </xf>
    <xf numFmtId="0" fontId="6" fillId="0" borderId="14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6">
      <alignment horizontal="left"/>
    </xf>
    <xf numFmtId="0" fontId="5" fillId="0" borderId="0"/>
    <xf numFmtId="0" fontId="11" fillId="0" borderId="5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3" fillId="0" borderId="0"/>
    <xf numFmtId="0" fontId="4" fillId="0" borderId="0"/>
    <xf numFmtId="0" fontId="4" fillId="0" borderId="0"/>
    <xf numFmtId="0" fontId="4" fillId="0" borderId="0"/>
  </cellStyleXfs>
  <cellXfs count="57">
    <xf numFmtId="0" fontId="0" fillId="0" borderId="0" xfId="0"/>
    <xf numFmtId="0" fontId="2" fillId="0" borderId="0" xfId="0" applyFont="1"/>
    <xf numFmtId="0" fontId="1" fillId="0" borderId="0" xfId="0" applyFont="1"/>
    <xf numFmtId="164" fontId="2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top" wrapText="1"/>
    </xf>
    <xf numFmtId="0" fontId="19" fillId="0" borderId="0" xfId="0" applyFont="1"/>
    <xf numFmtId="0" fontId="17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17" fillId="0" borderId="1" xfId="0" applyFont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right" vertical="center" wrapText="1"/>
    </xf>
    <xf numFmtId="164" fontId="17" fillId="0" borderId="0" xfId="0" applyNumberFormat="1" applyFont="1"/>
    <xf numFmtId="0" fontId="1" fillId="0" borderId="0" xfId="0" applyFont="1"/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0" fontId="1" fillId="0" borderId="0" xfId="0" applyFont="1"/>
    <xf numFmtId="164" fontId="1" fillId="0" borderId="0" xfId="0" applyNumberFormat="1" applyFont="1"/>
    <xf numFmtId="0" fontId="17" fillId="0" borderId="3" xfId="0" applyFont="1" applyFill="1" applyBorder="1" applyAlignment="1">
      <alignment horizontal="left" vertical="top" wrapText="1"/>
    </xf>
    <xf numFmtId="166" fontId="18" fillId="0" borderId="3" xfId="3" applyNumberFormat="1" applyFont="1" applyFill="1" applyBorder="1" applyAlignment="1" applyProtection="1">
      <alignment vertical="top" wrapText="1"/>
      <protection hidden="1"/>
    </xf>
    <xf numFmtId="166" fontId="18" fillId="0" borderId="3" xfId="2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top" wrapText="1"/>
    </xf>
    <xf numFmtId="1" fontId="20" fillId="0" borderId="1" xfId="0" applyNumberFormat="1" applyFont="1" applyFill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top" wrapText="1"/>
    </xf>
    <xf numFmtId="1" fontId="21" fillId="0" borderId="1" xfId="0" applyNumberFormat="1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/>
    </xf>
    <xf numFmtId="1" fontId="17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1" fontId="22" fillId="0" borderId="1" xfId="0" applyNumberFormat="1" applyFont="1" applyBorder="1" applyAlignment="1">
      <alignment horizontal="right" vertical="center" wrapText="1"/>
    </xf>
    <xf numFmtId="0" fontId="18" fillId="0" borderId="37" xfId="1" applyNumberFormat="1" applyFont="1" applyFill="1" applyBorder="1" applyAlignment="1" applyProtection="1">
      <alignment horizontal="left" vertical="top" wrapText="1"/>
      <protection hidden="1"/>
    </xf>
    <xf numFmtId="1" fontId="18" fillId="0" borderId="38" xfId="1" applyNumberFormat="1" applyFont="1" applyFill="1" applyBorder="1" applyAlignment="1" applyProtection="1">
      <alignment horizontal="right" vertical="center"/>
      <protection hidden="1"/>
    </xf>
    <xf numFmtId="164" fontId="18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6" fillId="0" borderId="4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left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158">
    <cellStyle name="br" xfId="141"/>
    <cellStyle name="br 2" xfId="151"/>
    <cellStyle name="col" xfId="140"/>
    <cellStyle name="col 2" xfId="150"/>
    <cellStyle name="st140" xfId="137"/>
    <cellStyle name="style0" xfId="142"/>
    <cellStyle name="style0 2" xfId="152"/>
    <cellStyle name="td" xfId="143"/>
    <cellStyle name="td 2" xfId="153"/>
    <cellStyle name="tr" xfId="139"/>
    <cellStyle name="tr 2" xfId="149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7" xfId="99"/>
    <cellStyle name="xl118" xfId="10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6" xfId="124"/>
    <cellStyle name="xl127" xfId="133"/>
    <cellStyle name="xl128" xfId="136"/>
    <cellStyle name="xl129" xfId="138"/>
    <cellStyle name="xl130" xfId="105"/>
    <cellStyle name="xl131" xfId="111"/>
    <cellStyle name="xl132" xfId="116"/>
    <cellStyle name="xl133" xfId="119"/>
    <cellStyle name="xl134" xfId="121"/>
    <cellStyle name="xl135" xfId="125"/>
    <cellStyle name="xl136" xfId="117"/>
    <cellStyle name="xl137" xfId="127"/>
    <cellStyle name="xl138" xfId="129"/>
    <cellStyle name="xl139" xfId="131"/>
    <cellStyle name="xl140" xfId="132"/>
    <cellStyle name="xl141" xfId="134"/>
    <cellStyle name="xl141 2" xfId="147"/>
    <cellStyle name="xl142" xfId="106"/>
    <cellStyle name="xl143" xfId="112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2" xfId="135"/>
    <cellStyle name="xl32 2" xfId="148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6" xfId="13"/>
    <cellStyle name="xl67" xfId="17"/>
    <cellStyle name="xl68" xfId="35"/>
    <cellStyle name="xl69" xfId="36"/>
    <cellStyle name="xl70" xfId="63"/>
    <cellStyle name="xl71" xfId="69"/>
    <cellStyle name="xl72" xfId="75"/>
    <cellStyle name="xl73" xfId="57"/>
    <cellStyle name="xl74" xfId="60"/>
    <cellStyle name="xl75" xfId="64"/>
    <cellStyle name="xl76" xfId="70"/>
    <cellStyle name="xl77" xfId="7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2" xfId="1"/>
    <cellStyle name="Обычный 2 2" xfId="2"/>
    <cellStyle name="Обычный 2 2 2" xfId="155"/>
    <cellStyle name="Обычный 2 3" xfId="3"/>
    <cellStyle name="Обычный 2 3 2" xfId="156"/>
    <cellStyle name="Обычный 2 4" xfId="146"/>
    <cellStyle name="Обычный 2 5" xfId="154"/>
    <cellStyle name="Обычный 2 5 2" xfId="157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3"/>
  <sheetViews>
    <sheetView tabSelected="1" topLeftCell="A33" workbookViewId="0">
      <selection activeCell="J51" sqref="J51"/>
    </sheetView>
  </sheetViews>
  <sheetFormatPr defaultRowHeight="12.75"/>
  <cols>
    <col min="1" max="1" width="31.7109375" style="2" customWidth="1"/>
    <col min="2" max="2" width="22.85546875" style="2" customWidth="1"/>
    <col min="3" max="3" width="11.7109375" style="2" customWidth="1"/>
    <col min="4" max="4" width="15" style="2" customWidth="1"/>
    <col min="5" max="5" width="11.5703125" style="2" customWidth="1"/>
    <col min="6" max="6" width="12" style="2" customWidth="1"/>
    <col min="7" max="7" width="12.7109375" style="2" customWidth="1"/>
    <col min="8" max="16384" width="9.140625" style="2"/>
  </cols>
  <sheetData>
    <row r="1" spans="1:8">
      <c r="A1" s="5"/>
      <c r="B1" s="5"/>
      <c r="C1" s="5"/>
      <c r="D1" s="5"/>
      <c r="E1" s="5"/>
      <c r="F1" s="5"/>
      <c r="G1" s="5"/>
    </row>
    <row r="2" spans="1:8" ht="58.5" customHeight="1">
      <c r="A2" s="54" t="s">
        <v>101</v>
      </c>
      <c r="B2" s="55"/>
      <c r="C2" s="55"/>
      <c r="D2" s="55"/>
      <c r="E2" s="55"/>
      <c r="F2" s="55"/>
      <c r="G2" s="55"/>
    </row>
    <row r="3" spans="1:8">
      <c r="A3" s="5"/>
      <c r="B3" s="5"/>
      <c r="C3" s="5"/>
      <c r="D3" s="5"/>
      <c r="E3" s="5"/>
      <c r="F3" s="5"/>
      <c r="G3" s="6" t="s">
        <v>39</v>
      </c>
    </row>
    <row r="4" spans="1:8" ht="63.75" customHeight="1">
      <c r="A4" s="4" t="s">
        <v>0</v>
      </c>
      <c r="B4" s="4" t="s">
        <v>1</v>
      </c>
      <c r="C4" s="8" t="s">
        <v>104</v>
      </c>
      <c r="D4" s="8" t="s">
        <v>103</v>
      </c>
      <c r="E4" s="8" t="s">
        <v>102</v>
      </c>
      <c r="F4" s="9" t="s">
        <v>87</v>
      </c>
      <c r="G4" s="8" t="s">
        <v>88</v>
      </c>
    </row>
    <row r="5" spans="1:8" ht="15.75" customHeight="1">
      <c r="A5" s="33" t="s">
        <v>2</v>
      </c>
      <c r="B5" s="34"/>
      <c r="C5" s="46">
        <f>C7+C23</f>
        <v>20255.5</v>
      </c>
      <c r="D5" s="46">
        <f>D7+D23</f>
        <v>18148</v>
      </c>
      <c r="E5" s="46">
        <f t="shared" ref="E5" si="0">E7+E23</f>
        <v>23231.599999999999</v>
      </c>
      <c r="F5" s="47">
        <f t="shared" ref="F5:F7" si="1">E5/D5*100</f>
        <v>128.01190213797662</v>
      </c>
      <c r="G5" s="46">
        <f t="shared" ref="G5:G9" si="2">E5/C5*100</f>
        <v>114.6927994865592</v>
      </c>
    </row>
    <row r="6" spans="1:8" ht="15" customHeight="1">
      <c r="A6" s="35" t="s">
        <v>3</v>
      </c>
      <c r="B6" s="36"/>
      <c r="C6" s="48"/>
      <c r="D6" s="48"/>
      <c r="E6" s="48"/>
      <c r="F6" s="50"/>
      <c r="G6" s="48"/>
    </row>
    <row r="7" spans="1:8">
      <c r="A7" s="37" t="s">
        <v>41</v>
      </c>
      <c r="B7" s="38">
        <v>1E+16</v>
      </c>
      <c r="C7" s="48">
        <f>C8+C10+C11+C13+C16+C18</f>
        <v>11893.199999999999</v>
      </c>
      <c r="D7" s="48">
        <f>D8+D10+D11+D13+D16+D18+D20</f>
        <v>8578.9000000000015</v>
      </c>
      <c r="E7" s="48">
        <f>E8+E10+E11+E13+E16+E18+E20</f>
        <v>13662.5</v>
      </c>
      <c r="F7" s="50">
        <f t="shared" si="1"/>
        <v>159.25701430253295</v>
      </c>
      <c r="G7" s="48">
        <f t="shared" si="2"/>
        <v>114.87656812296103</v>
      </c>
    </row>
    <row r="8" spans="1:8">
      <c r="A8" s="37" t="s">
        <v>42</v>
      </c>
      <c r="B8" s="38">
        <v>1.01E+16</v>
      </c>
      <c r="C8" s="48">
        <f>C9</f>
        <v>5414.9</v>
      </c>
      <c r="D8" s="48">
        <f t="shared" ref="D8:E8" si="3">D9</f>
        <v>2223.3000000000002</v>
      </c>
      <c r="E8" s="48">
        <f t="shared" si="3"/>
        <v>7361.8</v>
      </c>
      <c r="F8" s="50" t="s">
        <v>115</v>
      </c>
      <c r="G8" s="48">
        <f t="shared" si="2"/>
        <v>135.95449592790266</v>
      </c>
    </row>
    <row r="9" spans="1:8">
      <c r="A9" s="39" t="s">
        <v>43</v>
      </c>
      <c r="B9" s="40" t="s">
        <v>44</v>
      </c>
      <c r="C9" s="48">
        <v>5414.9</v>
      </c>
      <c r="D9" s="48">
        <v>2223.3000000000002</v>
      </c>
      <c r="E9" s="48">
        <v>7361.8</v>
      </c>
      <c r="F9" s="50" t="s">
        <v>115</v>
      </c>
      <c r="G9" s="48">
        <f t="shared" si="2"/>
        <v>135.95449592790266</v>
      </c>
    </row>
    <row r="10" spans="1:8" ht="41.25" customHeight="1">
      <c r="A10" s="39" t="s">
        <v>82</v>
      </c>
      <c r="B10" s="40" t="s">
        <v>83</v>
      </c>
      <c r="C10" s="48">
        <v>1986.9</v>
      </c>
      <c r="D10" s="48">
        <v>1969.3</v>
      </c>
      <c r="E10" s="48">
        <v>2079.3000000000002</v>
      </c>
      <c r="F10" s="50">
        <f t="shared" ref="F10:F31" si="4">E10/D10*100</f>
        <v>105.58574112628854</v>
      </c>
      <c r="G10" s="48">
        <f t="shared" ref="G10:G30" si="5">E10/C10*100</f>
        <v>104.65046051638231</v>
      </c>
    </row>
    <row r="11" spans="1:8" ht="15.75" customHeight="1">
      <c r="A11" s="39" t="s">
        <v>45</v>
      </c>
      <c r="B11" s="41">
        <v>1.05E+16</v>
      </c>
      <c r="C11" s="48">
        <f>C12</f>
        <v>721.9</v>
      </c>
      <c r="D11" s="48">
        <f t="shared" ref="D11:E11" si="6">D12</f>
        <v>1230</v>
      </c>
      <c r="E11" s="48">
        <f t="shared" si="6"/>
        <v>804</v>
      </c>
      <c r="F11" s="50">
        <f t="shared" si="4"/>
        <v>65.365853658536594</v>
      </c>
      <c r="G11" s="48">
        <f t="shared" si="5"/>
        <v>111.37276631112343</v>
      </c>
      <c r="H11" s="23"/>
    </row>
    <row r="12" spans="1:8" ht="21" customHeight="1">
      <c r="A12" s="39" t="s">
        <v>46</v>
      </c>
      <c r="B12" s="40" t="s">
        <v>47</v>
      </c>
      <c r="C12" s="48">
        <v>721.9</v>
      </c>
      <c r="D12" s="48">
        <v>1230</v>
      </c>
      <c r="E12" s="48">
        <v>804</v>
      </c>
      <c r="F12" s="50">
        <f t="shared" si="4"/>
        <v>65.365853658536594</v>
      </c>
      <c r="G12" s="48">
        <f t="shared" si="5"/>
        <v>111.37276631112343</v>
      </c>
      <c r="H12" s="23"/>
    </row>
    <row r="13" spans="1:8">
      <c r="A13" s="39" t="s">
        <v>48</v>
      </c>
      <c r="B13" s="41">
        <v>1.06E+16</v>
      </c>
      <c r="C13" s="48">
        <f>C14+C15</f>
        <v>3723.3999999999996</v>
      </c>
      <c r="D13" s="48">
        <f t="shared" ref="D13:E13" si="7">D14+D15</f>
        <v>3066.8</v>
      </c>
      <c r="E13" s="48">
        <f t="shared" si="7"/>
        <v>3281.7000000000003</v>
      </c>
      <c r="F13" s="50">
        <f t="shared" si="4"/>
        <v>107.00730403025955</v>
      </c>
      <c r="G13" s="48">
        <f t="shared" si="5"/>
        <v>88.137186442498802</v>
      </c>
      <c r="H13" s="23"/>
    </row>
    <row r="14" spans="1:8">
      <c r="A14" s="39" t="s">
        <v>49</v>
      </c>
      <c r="B14" s="40" t="s">
        <v>50</v>
      </c>
      <c r="C14" s="48">
        <v>525.70000000000005</v>
      </c>
      <c r="D14" s="48">
        <v>375</v>
      </c>
      <c r="E14" s="48">
        <v>1112.9000000000001</v>
      </c>
      <c r="F14" s="50" t="s">
        <v>113</v>
      </c>
      <c r="G14" s="48" t="s">
        <v>114</v>
      </c>
      <c r="H14" s="23"/>
    </row>
    <row r="15" spans="1:8">
      <c r="A15" s="39" t="s">
        <v>51</v>
      </c>
      <c r="B15" s="40" t="s">
        <v>52</v>
      </c>
      <c r="C15" s="48">
        <v>3197.7</v>
      </c>
      <c r="D15" s="48">
        <v>2691.8</v>
      </c>
      <c r="E15" s="48">
        <v>2168.8000000000002</v>
      </c>
      <c r="F15" s="50">
        <f t="shared" si="4"/>
        <v>80.570621888699009</v>
      </c>
      <c r="G15" s="48">
        <f t="shared" si="5"/>
        <v>67.823748319104368</v>
      </c>
      <c r="H15" s="23"/>
    </row>
    <row r="16" spans="1:8" ht="17.25" customHeight="1">
      <c r="A16" s="45" t="s">
        <v>53</v>
      </c>
      <c r="B16" s="41">
        <v>1.08E+16</v>
      </c>
      <c r="C16" s="48">
        <v>0.4</v>
      </c>
      <c r="D16" s="48">
        <v>0.2</v>
      </c>
      <c r="E16" s="48">
        <v>0.6</v>
      </c>
      <c r="F16" s="50" t="s">
        <v>100</v>
      </c>
      <c r="G16" s="48">
        <f t="shared" si="5"/>
        <v>149.99999999999997</v>
      </c>
      <c r="H16" s="23"/>
    </row>
    <row r="17" spans="1:8" ht="51" hidden="1" customHeight="1">
      <c r="A17" s="45" t="s">
        <v>66</v>
      </c>
      <c r="B17" s="41">
        <v>1.11E+16</v>
      </c>
      <c r="C17" s="48"/>
      <c r="D17" s="48"/>
      <c r="E17" s="48"/>
      <c r="F17" s="50" t="e">
        <f t="shared" si="4"/>
        <v>#DIV/0!</v>
      </c>
      <c r="G17" s="48" t="e">
        <f t="shared" si="5"/>
        <v>#DIV/0!</v>
      </c>
      <c r="H17" s="23"/>
    </row>
    <row r="18" spans="1:8" s="24" customFormat="1" ht="39" customHeight="1">
      <c r="A18" s="45" t="s">
        <v>66</v>
      </c>
      <c r="B18" s="41">
        <v>1.11E+16</v>
      </c>
      <c r="C18" s="48">
        <v>45.7</v>
      </c>
      <c r="D18" s="48">
        <v>0</v>
      </c>
      <c r="E18" s="48">
        <v>45.8</v>
      </c>
      <c r="F18" s="50">
        <v>0</v>
      </c>
      <c r="G18" s="48">
        <f t="shared" si="5"/>
        <v>100.21881838074398</v>
      </c>
      <c r="H18" s="25"/>
    </row>
    <row r="19" spans="1:8" s="24" customFormat="1">
      <c r="A19" s="49" t="s">
        <v>74</v>
      </c>
      <c r="B19" s="41">
        <v>1.17E+16</v>
      </c>
      <c r="C19" s="48">
        <v>0</v>
      </c>
      <c r="D19" s="48">
        <v>0</v>
      </c>
      <c r="E19" s="48">
        <v>0</v>
      </c>
      <c r="F19" s="50">
        <v>0</v>
      </c>
      <c r="G19" s="48">
        <v>0</v>
      </c>
      <c r="H19" s="25"/>
    </row>
    <row r="20" spans="1:8" ht="89.25" customHeight="1">
      <c r="A20" s="42" t="s">
        <v>84</v>
      </c>
      <c r="B20" s="43">
        <v>1.17150301021731E+16</v>
      </c>
      <c r="C20" s="48">
        <v>0</v>
      </c>
      <c r="D20" s="48">
        <v>89.3</v>
      </c>
      <c r="E20" s="48">
        <v>89.3</v>
      </c>
      <c r="F20" s="50">
        <f t="shared" si="4"/>
        <v>100</v>
      </c>
      <c r="G20" s="48">
        <v>0</v>
      </c>
      <c r="H20" s="23"/>
    </row>
    <row r="21" spans="1:8" ht="25.5" hidden="1" customHeight="1">
      <c r="A21" s="39" t="s">
        <v>54</v>
      </c>
      <c r="B21" s="41">
        <v>1.16E+16</v>
      </c>
      <c r="C21" s="48"/>
      <c r="D21" s="48"/>
      <c r="E21" s="48"/>
      <c r="F21" s="50" t="e">
        <f t="shared" si="4"/>
        <v>#DIV/0!</v>
      </c>
      <c r="G21" s="48" t="e">
        <f t="shared" si="5"/>
        <v>#DIV/0!</v>
      </c>
      <c r="H21" s="23"/>
    </row>
    <row r="22" spans="1:8" ht="12.75" hidden="1" customHeight="1">
      <c r="A22" s="39" t="s">
        <v>74</v>
      </c>
      <c r="B22" s="41">
        <v>1.17E+16</v>
      </c>
      <c r="C22" s="48"/>
      <c r="D22" s="48"/>
      <c r="E22" s="48"/>
      <c r="F22" s="50" t="e">
        <f t="shared" si="4"/>
        <v>#DIV/0!</v>
      </c>
      <c r="G22" s="48" t="e">
        <f t="shared" si="5"/>
        <v>#DIV/0!</v>
      </c>
      <c r="H22" s="23"/>
    </row>
    <row r="23" spans="1:8" ht="39.75" customHeight="1">
      <c r="A23" s="39" t="s">
        <v>55</v>
      </c>
      <c r="B23" s="40" t="s">
        <v>67</v>
      </c>
      <c r="C23" s="48">
        <f>C24+C27+C29+C31</f>
        <v>8362.2999999999993</v>
      </c>
      <c r="D23" s="48">
        <f t="shared" ref="D23:E23" si="8">D24+D27+D29+D31</f>
        <v>9569.1</v>
      </c>
      <c r="E23" s="48">
        <f t="shared" si="8"/>
        <v>9569.1</v>
      </c>
      <c r="F23" s="50">
        <f t="shared" si="4"/>
        <v>100</v>
      </c>
      <c r="G23" s="48">
        <f t="shared" si="5"/>
        <v>114.43143632732622</v>
      </c>
      <c r="H23" s="23"/>
    </row>
    <row r="24" spans="1:8" ht="54.75" customHeight="1">
      <c r="A24" s="39" t="s">
        <v>56</v>
      </c>
      <c r="B24" s="40" t="s">
        <v>68</v>
      </c>
      <c r="C24" s="48">
        <f>C25</f>
        <v>138.69999999999999</v>
      </c>
      <c r="D24" s="48">
        <f t="shared" ref="D24:E24" si="9">D25</f>
        <v>145</v>
      </c>
      <c r="E24" s="48">
        <f t="shared" si="9"/>
        <v>145</v>
      </c>
      <c r="F24" s="50">
        <f t="shared" si="4"/>
        <v>100</v>
      </c>
      <c r="G24" s="48">
        <f t="shared" si="5"/>
        <v>104.54217736121126</v>
      </c>
      <c r="H24" s="23"/>
    </row>
    <row r="25" spans="1:8" ht="51">
      <c r="A25" s="39" t="s">
        <v>57</v>
      </c>
      <c r="B25" s="40" t="s">
        <v>85</v>
      </c>
      <c r="C25" s="48">
        <v>138.69999999999999</v>
      </c>
      <c r="D25" s="48">
        <v>145</v>
      </c>
      <c r="E25" s="48">
        <v>145</v>
      </c>
      <c r="F25" s="50">
        <f t="shared" si="4"/>
        <v>100</v>
      </c>
      <c r="G25" s="48">
        <f t="shared" si="5"/>
        <v>104.54217736121126</v>
      </c>
      <c r="H25" s="23"/>
    </row>
    <row r="26" spans="1:8" ht="66" hidden="1" customHeight="1">
      <c r="A26" s="39" t="s">
        <v>72</v>
      </c>
      <c r="B26" s="40" t="s">
        <v>81</v>
      </c>
      <c r="C26" s="48"/>
      <c r="D26" s="48"/>
      <c r="E26" s="48"/>
      <c r="F26" s="50" t="e">
        <f t="shared" si="4"/>
        <v>#DIV/0!</v>
      </c>
      <c r="G26" s="48" t="e">
        <f t="shared" si="5"/>
        <v>#DIV/0!</v>
      </c>
      <c r="H26" s="23"/>
    </row>
    <row r="27" spans="1:8" ht="42" customHeight="1">
      <c r="A27" s="39" t="s">
        <v>73</v>
      </c>
      <c r="B27" s="40" t="s">
        <v>86</v>
      </c>
      <c r="C27" s="48">
        <v>7668</v>
      </c>
      <c r="D27" s="44">
        <v>8134.6</v>
      </c>
      <c r="E27" s="44">
        <v>8134.6</v>
      </c>
      <c r="F27" s="50">
        <f t="shared" si="4"/>
        <v>100</v>
      </c>
      <c r="G27" s="48">
        <f t="shared" si="5"/>
        <v>106.0850286906625</v>
      </c>
      <c r="H27" s="23"/>
    </row>
    <row r="28" spans="1:8" s="20" customFormat="1" ht="42" hidden="1" customHeight="1">
      <c r="A28" s="39" t="s">
        <v>73</v>
      </c>
      <c r="B28" s="40" t="s">
        <v>86</v>
      </c>
      <c r="C28" s="48">
        <v>0</v>
      </c>
      <c r="D28" s="48"/>
      <c r="E28" s="44">
        <v>0</v>
      </c>
      <c r="F28" s="50" t="e">
        <f t="shared" si="4"/>
        <v>#DIV/0!</v>
      </c>
      <c r="G28" s="48" t="e">
        <f t="shared" si="5"/>
        <v>#DIV/0!</v>
      </c>
      <c r="H28" s="23"/>
    </row>
    <row r="29" spans="1:8" ht="52.5" customHeight="1">
      <c r="A29" s="39" t="s">
        <v>58</v>
      </c>
      <c r="B29" s="40" t="s">
        <v>69</v>
      </c>
      <c r="C29" s="48">
        <f>C30</f>
        <v>263.60000000000002</v>
      </c>
      <c r="D29" s="48">
        <f t="shared" ref="D29:E29" si="10">D30</f>
        <v>288.10000000000002</v>
      </c>
      <c r="E29" s="48">
        <f t="shared" si="10"/>
        <v>288.10000000000002</v>
      </c>
      <c r="F29" s="50">
        <f t="shared" si="4"/>
        <v>100</v>
      </c>
      <c r="G29" s="48">
        <f t="shared" si="5"/>
        <v>109.29438543247345</v>
      </c>
      <c r="H29" s="23"/>
    </row>
    <row r="30" spans="1:8" ht="57" customHeight="1">
      <c r="A30" s="39" t="s">
        <v>59</v>
      </c>
      <c r="B30" s="40" t="s">
        <v>70</v>
      </c>
      <c r="C30" s="48">
        <v>263.60000000000002</v>
      </c>
      <c r="D30" s="48">
        <v>288.10000000000002</v>
      </c>
      <c r="E30" s="48">
        <v>288.10000000000002</v>
      </c>
      <c r="F30" s="50">
        <f t="shared" si="4"/>
        <v>100</v>
      </c>
      <c r="G30" s="48">
        <f t="shared" si="5"/>
        <v>109.29438543247345</v>
      </c>
      <c r="H30" s="23"/>
    </row>
    <row r="31" spans="1:8" ht="18" customHeight="1">
      <c r="A31" s="39" t="s">
        <v>60</v>
      </c>
      <c r="B31" s="40" t="s">
        <v>71</v>
      </c>
      <c r="C31" s="48">
        <v>292</v>
      </c>
      <c r="D31" s="48">
        <v>1001.4</v>
      </c>
      <c r="E31" s="48">
        <v>1001.4</v>
      </c>
      <c r="F31" s="50">
        <f t="shared" si="4"/>
        <v>100</v>
      </c>
      <c r="G31" s="48" t="s">
        <v>112</v>
      </c>
      <c r="H31" s="23"/>
    </row>
    <row r="32" spans="1:8" ht="18.75" customHeight="1">
      <c r="A32" s="33" t="s">
        <v>4</v>
      </c>
      <c r="B32" s="11"/>
      <c r="C32" s="46">
        <f>C34+C39+C41+C44+C47+C49</f>
        <v>17547.5</v>
      </c>
      <c r="D32" s="46">
        <f>D34+D39+D41+D44+D47+D49</f>
        <v>23647</v>
      </c>
      <c r="E32" s="46">
        <f>E34+E39+E41+E44+E47+E49</f>
        <v>22313.5</v>
      </c>
      <c r="F32" s="47">
        <f t="shared" ref="F32:F50" si="11">E32/D32*100</f>
        <v>94.360806867678775</v>
      </c>
      <c r="G32" s="46">
        <f t="shared" ref="G32:G37" si="12">E32/C32*100</f>
        <v>127.16056418293205</v>
      </c>
      <c r="H32" s="23"/>
    </row>
    <row r="33" spans="1:8">
      <c r="A33" s="12" t="s">
        <v>3</v>
      </c>
      <c r="B33" s="13"/>
      <c r="C33" s="46"/>
      <c r="D33" s="46"/>
      <c r="E33" s="46"/>
      <c r="F33" s="50"/>
      <c r="G33" s="48"/>
      <c r="H33" s="23"/>
    </row>
    <row r="34" spans="1:8" ht="16.5" customHeight="1">
      <c r="A34" s="12" t="s">
        <v>5</v>
      </c>
      <c r="B34" s="14" t="s">
        <v>6</v>
      </c>
      <c r="C34" s="48">
        <f>C35+C37+C38+C36</f>
        <v>3711.2000000000003</v>
      </c>
      <c r="D34" s="48">
        <f t="shared" ref="D34:E34" si="13">D35+D37+D38+D36</f>
        <v>4880.1000000000004</v>
      </c>
      <c r="E34" s="48">
        <f t="shared" si="13"/>
        <v>4725.9000000000005</v>
      </c>
      <c r="F34" s="50">
        <f t="shared" si="11"/>
        <v>96.840228683838447</v>
      </c>
      <c r="G34" s="48">
        <f t="shared" si="12"/>
        <v>127.34156068118129</v>
      </c>
      <c r="H34" s="23"/>
    </row>
    <row r="35" spans="1:8" ht="55.5" customHeight="1">
      <c r="A35" s="12" t="s">
        <v>7</v>
      </c>
      <c r="B35" s="15" t="s">
        <v>8</v>
      </c>
      <c r="C35" s="48">
        <v>3678.3</v>
      </c>
      <c r="D35" s="48">
        <v>4715.7</v>
      </c>
      <c r="E35" s="48">
        <v>4561.5</v>
      </c>
      <c r="F35" s="50">
        <f t="shared" si="11"/>
        <v>96.730071887524659</v>
      </c>
      <c r="G35" s="48">
        <f t="shared" si="12"/>
        <v>124.0110920805807</v>
      </c>
      <c r="H35" s="23"/>
    </row>
    <row r="36" spans="1:8" s="24" customFormat="1" ht="29.25" customHeight="1">
      <c r="A36" s="12" t="s">
        <v>97</v>
      </c>
      <c r="B36" s="15" t="s">
        <v>98</v>
      </c>
      <c r="C36" s="48">
        <v>0</v>
      </c>
      <c r="D36" s="48">
        <v>155.80000000000001</v>
      </c>
      <c r="E36" s="48">
        <v>155.80000000000001</v>
      </c>
      <c r="F36" s="50">
        <f t="shared" si="11"/>
        <v>100</v>
      </c>
      <c r="G36" s="48">
        <v>0</v>
      </c>
      <c r="H36" s="25"/>
    </row>
    <row r="37" spans="1:8" ht="17.25" hidden="1" customHeight="1">
      <c r="A37" s="16" t="s">
        <v>77</v>
      </c>
      <c r="B37" s="15" t="s">
        <v>76</v>
      </c>
      <c r="C37" s="48">
        <v>0</v>
      </c>
      <c r="D37" s="51">
        <v>0</v>
      </c>
      <c r="E37" s="48">
        <v>0</v>
      </c>
      <c r="F37" s="50" t="e">
        <f t="shared" si="11"/>
        <v>#DIV/0!</v>
      </c>
      <c r="G37" s="48" t="e">
        <f t="shared" si="12"/>
        <v>#DIV/0!</v>
      </c>
      <c r="H37" s="23"/>
    </row>
    <row r="38" spans="1:8" ht="24.75" customHeight="1">
      <c r="A38" s="12" t="s">
        <v>9</v>
      </c>
      <c r="B38" s="14" t="s">
        <v>10</v>
      </c>
      <c r="C38" s="48">
        <v>32.9</v>
      </c>
      <c r="D38" s="48">
        <v>8.6</v>
      </c>
      <c r="E38" s="48">
        <v>8.6</v>
      </c>
      <c r="F38" s="50">
        <f t="shared" si="11"/>
        <v>100</v>
      </c>
      <c r="G38" s="48">
        <f t="shared" ref="G38:G50" si="14">E38/C38*100</f>
        <v>26.13981762917933</v>
      </c>
      <c r="H38" s="23"/>
    </row>
    <row r="39" spans="1:8" ht="19.5" customHeight="1">
      <c r="A39" s="12" t="s">
        <v>11</v>
      </c>
      <c r="B39" s="14" t="s">
        <v>12</v>
      </c>
      <c r="C39" s="48">
        <f>C40</f>
        <v>263.60000000000002</v>
      </c>
      <c r="D39" s="48">
        <f>D40</f>
        <v>288.10000000000002</v>
      </c>
      <c r="E39" s="48">
        <f>E40</f>
        <v>288.10000000000002</v>
      </c>
      <c r="F39" s="50">
        <f t="shared" si="11"/>
        <v>100</v>
      </c>
      <c r="G39" s="48">
        <f t="shared" si="14"/>
        <v>109.29438543247345</v>
      </c>
      <c r="H39" s="23"/>
    </row>
    <row r="40" spans="1:8" ht="25.5">
      <c r="A40" s="12" t="s">
        <v>13</v>
      </c>
      <c r="B40" s="14" t="s">
        <v>14</v>
      </c>
      <c r="C40" s="48">
        <v>263.60000000000002</v>
      </c>
      <c r="D40" s="48">
        <v>288.10000000000002</v>
      </c>
      <c r="E40" s="48">
        <v>288.10000000000002</v>
      </c>
      <c r="F40" s="50">
        <f t="shared" si="11"/>
        <v>100</v>
      </c>
      <c r="G40" s="48">
        <f t="shared" si="14"/>
        <v>109.29438543247345</v>
      </c>
      <c r="H40" s="23"/>
    </row>
    <row r="41" spans="1:8" ht="14.25" customHeight="1">
      <c r="A41" s="12" t="s">
        <v>15</v>
      </c>
      <c r="B41" s="14" t="s">
        <v>16</v>
      </c>
      <c r="C41" s="48">
        <f>C42+C43</f>
        <v>9189.7999999999993</v>
      </c>
      <c r="D41" s="48">
        <f>D42+D43</f>
        <v>10348.4</v>
      </c>
      <c r="E41" s="48">
        <f>E42+E43</f>
        <v>10324.6</v>
      </c>
      <c r="F41" s="50">
        <f t="shared" si="11"/>
        <v>99.770012755595076</v>
      </c>
      <c r="G41" s="48">
        <f t="shared" si="14"/>
        <v>112.34847330736253</v>
      </c>
      <c r="H41" s="23"/>
    </row>
    <row r="42" spans="1:8" ht="25.5">
      <c r="A42" s="12" t="s">
        <v>17</v>
      </c>
      <c r="B42" s="14" t="s">
        <v>18</v>
      </c>
      <c r="C42" s="48">
        <v>9189.7999999999993</v>
      </c>
      <c r="D42" s="48">
        <v>9775.4</v>
      </c>
      <c r="E42" s="48">
        <v>9751.6</v>
      </c>
      <c r="F42" s="50">
        <f t="shared" si="11"/>
        <v>99.756531702027544</v>
      </c>
      <c r="G42" s="48">
        <f t="shared" si="14"/>
        <v>106.1132995277373</v>
      </c>
      <c r="H42" s="23"/>
    </row>
    <row r="43" spans="1:8" ht="26.25" customHeight="1">
      <c r="A43" s="12" t="s">
        <v>79</v>
      </c>
      <c r="B43" s="14" t="s">
        <v>80</v>
      </c>
      <c r="C43" s="48">
        <v>0</v>
      </c>
      <c r="D43" s="48">
        <v>573</v>
      </c>
      <c r="E43" s="48">
        <v>573</v>
      </c>
      <c r="F43" s="50">
        <f t="shared" si="11"/>
        <v>100</v>
      </c>
      <c r="G43" s="48">
        <v>0</v>
      </c>
      <c r="H43" s="23"/>
    </row>
    <row r="44" spans="1:8" ht="15" customHeight="1">
      <c r="A44" s="12" t="s">
        <v>19</v>
      </c>
      <c r="B44" s="14" t="s">
        <v>20</v>
      </c>
      <c r="C44" s="48">
        <f>C45+C46</f>
        <v>1030.2</v>
      </c>
      <c r="D44" s="48">
        <f>D45+D46</f>
        <v>3465</v>
      </c>
      <c r="E44" s="48">
        <f>E45+E46</f>
        <v>3283.3999999999996</v>
      </c>
      <c r="F44" s="50">
        <f t="shared" si="11"/>
        <v>94.759018759018758</v>
      </c>
      <c r="G44" s="48" t="s">
        <v>99</v>
      </c>
      <c r="H44" s="23"/>
    </row>
    <row r="45" spans="1:8" ht="15" customHeight="1">
      <c r="A45" s="12" t="s">
        <v>21</v>
      </c>
      <c r="B45" s="14" t="s">
        <v>22</v>
      </c>
      <c r="C45" s="48">
        <v>17</v>
      </c>
      <c r="D45" s="48">
        <v>20.7</v>
      </c>
      <c r="E45" s="48">
        <v>20.7</v>
      </c>
      <c r="F45" s="50">
        <f t="shared" si="11"/>
        <v>100</v>
      </c>
      <c r="G45" s="48">
        <f t="shared" ref="G45:G48" si="15">E45/C45*100</f>
        <v>121.76470588235293</v>
      </c>
      <c r="H45" s="25"/>
    </row>
    <row r="46" spans="1:8" ht="15" customHeight="1">
      <c r="A46" s="12" t="s">
        <v>23</v>
      </c>
      <c r="B46" s="14" t="s">
        <v>24</v>
      </c>
      <c r="C46" s="48">
        <v>1013.2</v>
      </c>
      <c r="D46" s="48">
        <v>3444.3</v>
      </c>
      <c r="E46" s="48">
        <v>3262.7</v>
      </c>
      <c r="F46" s="50">
        <f t="shared" si="11"/>
        <v>94.727520831518731</v>
      </c>
      <c r="G46" s="48" t="s">
        <v>105</v>
      </c>
      <c r="H46" s="25"/>
    </row>
    <row r="47" spans="1:8" ht="15" customHeight="1">
      <c r="A47" s="12" t="s">
        <v>78</v>
      </c>
      <c r="B47" s="14" t="s">
        <v>25</v>
      </c>
      <c r="C47" s="48">
        <f>C48</f>
        <v>1852.7</v>
      </c>
      <c r="D47" s="48">
        <f>D48</f>
        <v>3265.4</v>
      </c>
      <c r="E47" s="48">
        <f>E48</f>
        <v>3191.5</v>
      </c>
      <c r="F47" s="50">
        <f t="shared" si="11"/>
        <v>97.736877564770012</v>
      </c>
      <c r="G47" s="48">
        <f t="shared" si="15"/>
        <v>172.26210395638796</v>
      </c>
      <c r="H47" s="25"/>
    </row>
    <row r="48" spans="1:8" ht="14.25" customHeight="1">
      <c r="A48" s="12" t="s">
        <v>26</v>
      </c>
      <c r="B48" s="14" t="s">
        <v>27</v>
      </c>
      <c r="C48" s="48">
        <v>1852.7</v>
      </c>
      <c r="D48" s="48">
        <v>3265.4</v>
      </c>
      <c r="E48" s="48">
        <v>3191.5</v>
      </c>
      <c r="F48" s="50">
        <f t="shared" si="11"/>
        <v>97.736877564770012</v>
      </c>
      <c r="G48" s="48">
        <f t="shared" si="15"/>
        <v>172.26210395638796</v>
      </c>
      <c r="H48" s="25"/>
    </row>
    <row r="49" spans="1:8" s="22" customFormat="1" ht="40.5" customHeight="1">
      <c r="A49" s="12" t="s">
        <v>90</v>
      </c>
      <c r="B49" s="14" t="s">
        <v>92</v>
      </c>
      <c r="C49" s="48">
        <f>C50</f>
        <v>1500</v>
      </c>
      <c r="D49" s="48">
        <f>D50</f>
        <v>1400</v>
      </c>
      <c r="E49" s="48">
        <f>E50</f>
        <v>500</v>
      </c>
      <c r="F49" s="50">
        <f t="shared" si="11"/>
        <v>35.714285714285715</v>
      </c>
      <c r="G49" s="48">
        <f>E49/C49*100</f>
        <v>33.333333333333329</v>
      </c>
      <c r="H49" s="23"/>
    </row>
    <row r="50" spans="1:8" s="22" customFormat="1" ht="18.75" customHeight="1">
      <c r="A50" s="12" t="s">
        <v>91</v>
      </c>
      <c r="B50" s="14" t="s">
        <v>93</v>
      </c>
      <c r="C50" s="48">
        <v>1500</v>
      </c>
      <c r="D50" s="48">
        <v>1400</v>
      </c>
      <c r="E50" s="48">
        <v>500</v>
      </c>
      <c r="F50" s="50">
        <f t="shared" si="11"/>
        <v>35.714285714285715</v>
      </c>
      <c r="G50" s="48">
        <f t="shared" si="14"/>
        <v>33.333333333333329</v>
      </c>
      <c r="H50" s="23"/>
    </row>
    <row r="51" spans="1:8" ht="30.75" customHeight="1">
      <c r="A51" s="33" t="s">
        <v>116</v>
      </c>
      <c r="B51" s="14"/>
      <c r="C51" s="46">
        <f>C5-C32</f>
        <v>2708</v>
      </c>
      <c r="D51" s="46">
        <f>D5-D32</f>
        <v>-5499</v>
      </c>
      <c r="E51" s="46">
        <f>E5-E32</f>
        <v>918.09999999999854</v>
      </c>
      <c r="F51" s="48"/>
      <c r="G51" s="48"/>
      <c r="H51" s="23"/>
    </row>
    <row r="52" spans="1:8" ht="14.25" customHeight="1">
      <c r="A52" s="17" t="s">
        <v>28</v>
      </c>
      <c r="B52" s="18"/>
      <c r="C52" s="46">
        <f t="shared" ref="C52" si="16">C54</f>
        <v>-2708</v>
      </c>
      <c r="D52" s="46">
        <f t="shared" ref="D52:E52" si="17">D54</f>
        <v>5499</v>
      </c>
      <c r="E52" s="46">
        <f t="shared" si="17"/>
        <v>-918.09999999999854</v>
      </c>
      <c r="F52" s="46"/>
      <c r="G52" s="46"/>
      <c r="H52" s="23"/>
    </row>
    <row r="53" spans="1:8">
      <c r="A53" s="12" t="s">
        <v>3</v>
      </c>
      <c r="B53" s="14"/>
      <c r="C53" s="48"/>
      <c r="D53" s="48"/>
      <c r="E53" s="48"/>
      <c r="F53" s="48"/>
      <c r="G53" s="48"/>
      <c r="H53" s="23"/>
    </row>
    <row r="54" spans="1:8" ht="27.75" customHeight="1">
      <c r="A54" s="12" t="s">
        <v>29</v>
      </c>
      <c r="B54" s="14" t="s">
        <v>30</v>
      </c>
      <c r="C54" s="48">
        <f>C55+C56</f>
        <v>-2708</v>
      </c>
      <c r="D54" s="48">
        <f>D55+D56</f>
        <v>5499</v>
      </c>
      <c r="E54" s="48">
        <f>E55+E56</f>
        <v>-918.09999999999854</v>
      </c>
      <c r="F54" s="48"/>
      <c r="G54" s="48"/>
    </row>
    <row r="55" spans="1:8" ht="25.5">
      <c r="A55" s="12" t="s">
        <v>31</v>
      </c>
      <c r="B55" s="14" t="s">
        <v>32</v>
      </c>
      <c r="C55" s="48">
        <v>-21475.9</v>
      </c>
      <c r="D55" s="48">
        <v>-18148</v>
      </c>
      <c r="E55" s="48">
        <v>-25444.1</v>
      </c>
      <c r="F55" s="48"/>
      <c r="G55" s="48"/>
    </row>
    <row r="56" spans="1:8" ht="29.25" customHeight="1">
      <c r="A56" s="12" t="s">
        <v>33</v>
      </c>
      <c r="B56" s="14" t="s">
        <v>34</v>
      </c>
      <c r="C56" s="48">
        <v>18767.900000000001</v>
      </c>
      <c r="D56" s="48">
        <v>23647</v>
      </c>
      <c r="E56" s="48">
        <v>24526</v>
      </c>
      <c r="F56" s="48"/>
      <c r="G56" s="48"/>
    </row>
    <row r="57" spans="1:8">
      <c r="A57" s="5"/>
      <c r="B57" s="5"/>
      <c r="C57" s="5"/>
      <c r="D57" s="5"/>
      <c r="E57" s="5"/>
      <c r="F57" s="5"/>
      <c r="G57" s="5"/>
    </row>
    <row r="58" spans="1:8">
      <c r="A58" s="5"/>
      <c r="B58" s="5"/>
      <c r="C58" s="5"/>
      <c r="D58" s="19"/>
      <c r="E58" s="5"/>
      <c r="F58" s="5"/>
      <c r="G58" s="5"/>
    </row>
    <row r="59" spans="1:8">
      <c r="A59" s="5"/>
      <c r="B59" s="5"/>
      <c r="C59" s="5"/>
      <c r="D59" s="5"/>
      <c r="E59" s="5"/>
      <c r="F59" s="5"/>
      <c r="G59" s="5"/>
    </row>
    <row r="60" spans="1:8" ht="15.75">
      <c r="A60" s="53" t="s">
        <v>40</v>
      </c>
      <c r="B60" s="53"/>
      <c r="C60" s="53"/>
      <c r="D60" s="53"/>
      <c r="E60" s="53"/>
      <c r="F60" s="53"/>
      <c r="G60" s="53"/>
    </row>
    <row r="61" spans="1:8">
      <c r="A61" s="5"/>
      <c r="B61" s="5"/>
      <c r="C61" s="5"/>
      <c r="D61" s="5"/>
      <c r="E61" s="5"/>
      <c r="F61" s="5"/>
      <c r="G61" s="5"/>
    </row>
    <row r="62" spans="1:8">
      <c r="A62" s="5"/>
      <c r="B62" s="5"/>
      <c r="C62" s="5"/>
      <c r="D62" s="5"/>
      <c r="E62" s="5"/>
      <c r="F62" s="5"/>
      <c r="G62" s="5"/>
    </row>
    <row r="63" spans="1:8">
      <c r="A63" s="5"/>
      <c r="B63" s="5"/>
      <c r="C63" s="5"/>
      <c r="D63" s="5"/>
      <c r="E63" s="5"/>
      <c r="F63" s="5"/>
      <c r="G63" s="5"/>
    </row>
  </sheetData>
  <mergeCells count="2">
    <mergeCell ref="A60:G60"/>
    <mergeCell ref="A2:G2"/>
  </mergeCells>
  <pageMargins left="0.70866141732283472" right="0.70866141732283472" top="0.74803149606299213" bottom="0.74803149606299213" header="0.31496062992125984" footer="0.31496062992125984"/>
  <pageSetup paperSize="9" scale="74" fitToHeight="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F6" sqref="F6"/>
    </sheetView>
  </sheetViews>
  <sheetFormatPr defaultRowHeight="15"/>
  <cols>
    <col min="1" max="1" width="22.28515625" style="1" customWidth="1"/>
    <col min="2" max="2" width="15.5703125" style="1" customWidth="1"/>
    <col min="3" max="3" width="12.140625" style="1" customWidth="1"/>
    <col min="4" max="4" width="15.140625" style="1" customWidth="1"/>
    <col min="5" max="5" width="11.140625" style="1" customWidth="1"/>
    <col min="6" max="6" width="11.42578125" style="1" customWidth="1"/>
    <col min="7" max="7" width="12.42578125" style="1" customWidth="1"/>
    <col min="8" max="16384" width="9.140625" style="1"/>
  </cols>
  <sheetData>
    <row r="1" spans="1:7">
      <c r="A1" s="10"/>
      <c r="B1" s="10"/>
      <c r="C1" s="10"/>
      <c r="D1" s="10"/>
      <c r="E1" s="10"/>
      <c r="F1" s="10"/>
      <c r="G1" s="10"/>
    </row>
    <row r="2" spans="1:7" ht="96" customHeight="1">
      <c r="A2" s="54" t="s">
        <v>106</v>
      </c>
      <c r="B2" s="55"/>
      <c r="C2" s="55"/>
      <c r="D2" s="55"/>
      <c r="E2" s="55"/>
      <c r="F2" s="55"/>
      <c r="G2" s="55"/>
    </row>
    <row r="3" spans="1:7">
      <c r="A3" s="5"/>
      <c r="B3" s="5"/>
      <c r="C3" s="5"/>
      <c r="D3" s="5"/>
      <c r="E3" s="5"/>
      <c r="F3" s="5"/>
      <c r="G3" s="6"/>
    </row>
    <row r="4" spans="1:7" ht="75" customHeight="1">
      <c r="A4" s="4" t="s">
        <v>35</v>
      </c>
      <c r="B4" s="4" t="s">
        <v>36</v>
      </c>
      <c r="C4" s="4" t="s">
        <v>107</v>
      </c>
      <c r="D4" s="4" t="s">
        <v>108</v>
      </c>
      <c r="E4" s="4" t="s">
        <v>109</v>
      </c>
      <c r="F4" s="4" t="s">
        <v>89</v>
      </c>
      <c r="G4" s="4" t="s">
        <v>88</v>
      </c>
    </row>
    <row r="5" spans="1:7" ht="51">
      <c r="A5" s="11" t="s">
        <v>37</v>
      </c>
      <c r="B5" s="30">
        <v>4</v>
      </c>
      <c r="C5" s="31">
        <v>2026.2</v>
      </c>
      <c r="D5" s="31">
        <v>2639.7</v>
      </c>
      <c r="E5" s="31">
        <v>2542.5</v>
      </c>
      <c r="F5" s="32">
        <f>E5/D5*100</f>
        <v>96.317763382202529</v>
      </c>
      <c r="G5" s="32">
        <f>E5/C5*100</f>
        <v>125.48119632810186</v>
      </c>
    </row>
    <row r="6" spans="1:7" ht="48" customHeight="1">
      <c r="A6" s="11" t="s">
        <v>38</v>
      </c>
      <c r="B6" s="30">
        <v>3.2</v>
      </c>
      <c r="C6" s="31">
        <v>870.1</v>
      </c>
      <c r="D6" s="31">
        <v>1656.3</v>
      </c>
      <c r="E6" s="31">
        <v>1617.2</v>
      </c>
      <c r="F6" s="32">
        <f>E6/D6*100</f>
        <v>97.639316548934374</v>
      </c>
      <c r="G6" s="32">
        <f>E6/C6*100</f>
        <v>185.8636938282956</v>
      </c>
    </row>
    <row r="7" spans="1:7">
      <c r="A7" s="10"/>
      <c r="B7" s="10"/>
      <c r="C7" s="10"/>
      <c r="D7" s="10"/>
      <c r="E7" s="10"/>
      <c r="F7" s="10"/>
      <c r="G7" s="10"/>
    </row>
    <row r="8" spans="1:7">
      <c r="A8" s="10"/>
      <c r="B8" s="10"/>
      <c r="C8" s="10"/>
      <c r="D8" s="10"/>
      <c r="E8" s="10"/>
      <c r="F8" s="10"/>
      <c r="G8" s="10"/>
    </row>
    <row r="9" spans="1:7">
      <c r="A9" s="10"/>
      <c r="B9" s="10"/>
      <c r="C9" s="10"/>
      <c r="D9" s="10"/>
      <c r="E9" s="10"/>
      <c r="F9" s="10"/>
      <c r="G9" s="10"/>
    </row>
    <row r="10" spans="1:7" ht="15.75">
      <c r="A10" s="56" t="s">
        <v>63</v>
      </c>
      <c r="B10" s="56"/>
      <c r="C10" s="56"/>
      <c r="D10" s="56"/>
      <c r="E10" s="56"/>
      <c r="F10" s="56"/>
      <c r="G10" s="56"/>
    </row>
    <row r="11" spans="1:7">
      <c r="A11" s="10"/>
      <c r="B11" s="10"/>
      <c r="C11" s="10"/>
      <c r="D11" s="10"/>
      <c r="E11" s="10"/>
      <c r="F11" s="10"/>
      <c r="G11" s="10"/>
    </row>
    <row r="12" spans="1:7">
      <c r="A12" s="10"/>
      <c r="B12" s="10"/>
      <c r="C12" s="10"/>
      <c r="D12" s="10"/>
      <c r="E12" s="10"/>
      <c r="F12" s="10"/>
      <c r="G12" s="10"/>
    </row>
    <row r="13" spans="1:7">
      <c r="A13" s="10"/>
      <c r="B13" s="10"/>
      <c r="C13" s="10"/>
      <c r="D13" s="10"/>
      <c r="E13" s="10"/>
      <c r="F13" s="10"/>
      <c r="G13" s="10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  <row r="16" spans="1:7">
      <c r="A16" s="10"/>
      <c r="B16" s="10"/>
      <c r="C16" s="10"/>
      <c r="D16" s="10"/>
      <c r="E16" s="10"/>
      <c r="F16" s="10"/>
      <c r="G16" s="10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F10" sqref="F10"/>
    </sheetView>
  </sheetViews>
  <sheetFormatPr defaultRowHeight="15"/>
  <cols>
    <col min="1" max="1" width="39.85546875" style="1" customWidth="1"/>
    <col min="2" max="2" width="12" style="1" customWidth="1"/>
    <col min="3" max="3" width="17.42578125" style="1" customWidth="1"/>
    <col min="4" max="4" width="12" style="1" customWidth="1"/>
    <col min="5" max="5" width="12.42578125" style="1" customWidth="1"/>
    <col min="6" max="6" width="14.7109375" style="1" customWidth="1"/>
    <col min="7" max="16384" width="9.140625" style="1"/>
  </cols>
  <sheetData>
    <row r="1" spans="1:7">
      <c r="A1" s="10"/>
      <c r="B1" s="10"/>
      <c r="C1" s="10"/>
      <c r="D1" s="10"/>
      <c r="E1" s="10"/>
      <c r="F1" s="10"/>
    </row>
    <row r="2" spans="1:7" ht="96" customHeight="1">
      <c r="A2" s="54" t="s">
        <v>110</v>
      </c>
      <c r="B2" s="55"/>
      <c r="C2" s="55"/>
      <c r="D2" s="55"/>
      <c r="E2" s="55"/>
      <c r="F2" s="55"/>
    </row>
    <row r="3" spans="1:7">
      <c r="A3" s="5"/>
      <c r="B3" s="5"/>
      <c r="C3" s="5"/>
      <c r="D3" s="5"/>
      <c r="E3" s="5"/>
      <c r="F3" s="6"/>
    </row>
    <row r="4" spans="1:7" ht="66.75" customHeight="1">
      <c r="A4" s="7" t="s">
        <v>61</v>
      </c>
      <c r="B4" s="8" t="s">
        <v>107</v>
      </c>
      <c r="C4" s="8" t="s">
        <v>108</v>
      </c>
      <c r="D4" s="8" t="s">
        <v>109</v>
      </c>
      <c r="E4" s="9" t="s">
        <v>89</v>
      </c>
      <c r="F4" s="8" t="s">
        <v>88</v>
      </c>
    </row>
    <row r="5" spans="1:7" ht="73.5" customHeight="1">
      <c r="A5" s="26" t="s">
        <v>75</v>
      </c>
      <c r="B5" s="32">
        <v>2</v>
      </c>
      <c r="C5" s="32">
        <v>2</v>
      </c>
      <c r="D5" s="32">
        <v>2</v>
      </c>
      <c r="E5" s="32">
        <f t="shared" ref="E5:E10" si="0">D5/C5*100</f>
        <v>100</v>
      </c>
      <c r="F5" s="32">
        <f t="shared" ref="F5:F10" si="1">D5/B5*100</f>
        <v>100</v>
      </c>
    </row>
    <row r="6" spans="1:7" ht="72" customHeight="1">
      <c r="A6" s="27" t="s">
        <v>65</v>
      </c>
      <c r="B6" s="32">
        <v>1013.2</v>
      </c>
      <c r="C6" s="32">
        <v>2468.1999999999998</v>
      </c>
      <c r="D6" s="32">
        <v>2286.6</v>
      </c>
      <c r="E6" s="32">
        <f t="shared" si="0"/>
        <v>92.642411473948627</v>
      </c>
      <c r="F6" s="32" t="s">
        <v>111</v>
      </c>
      <c r="G6" s="3"/>
    </row>
    <row r="7" spans="1:7" ht="89.25" customHeight="1">
      <c r="A7" s="28" t="s">
        <v>95</v>
      </c>
      <c r="B7" s="32">
        <v>9189.7999999999993</v>
      </c>
      <c r="C7" s="32">
        <v>9775.4</v>
      </c>
      <c r="D7" s="32">
        <v>9751.6</v>
      </c>
      <c r="E7" s="32">
        <f t="shared" si="0"/>
        <v>99.756531702027544</v>
      </c>
      <c r="F7" s="32">
        <f t="shared" si="1"/>
        <v>106.1132995277373</v>
      </c>
    </row>
    <row r="8" spans="1:7" ht="51.75" customHeight="1">
      <c r="A8" s="28" t="s">
        <v>96</v>
      </c>
      <c r="B8" s="32">
        <v>102</v>
      </c>
      <c r="C8" s="32">
        <v>0</v>
      </c>
      <c r="D8" s="32">
        <v>0</v>
      </c>
      <c r="E8" s="32">
        <v>0</v>
      </c>
      <c r="F8" s="32">
        <f t="shared" si="1"/>
        <v>0</v>
      </c>
    </row>
    <row r="9" spans="1:7" s="21" customFormat="1" ht="60.75" customHeight="1">
      <c r="A9" s="28" t="s">
        <v>94</v>
      </c>
      <c r="B9" s="32">
        <v>0</v>
      </c>
      <c r="C9" s="32">
        <v>3265.4</v>
      </c>
      <c r="D9" s="32">
        <v>3191.5</v>
      </c>
      <c r="E9" s="32">
        <f t="shared" si="0"/>
        <v>97.736877564770012</v>
      </c>
      <c r="F9" s="32">
        <v>0</v>
      </c>
    </row>
    <row r="10" spans="1:7" ht="27.75" customHeight="1">
      <c r="A10" s="29" t="s">
        <v>62</v>
      </c>
      <c r="B10" s="52">
        <f>SUM(B5:B9)</f>
        <v>10307</v>
      </c>
      <c r="C10" s="52">
        <f t="shared" ref="C10:D10" si="2">SUM(C5:C9)</f>
        <v>15510.999999999998</v>
      </c>
      <c r="D10" s="52">
        <f t="shared" si="2"/>
        <v>15231.7</v>
      </c>
      <c r="E10" s="52">
        <f t="shared" si="0"/>
        <v>98.199342402166224</v>
      </c>
      <c r="F10" s="52">
        <f t="shared" si="1"/>
        <v>147.7801494130203</v>
      </c>
      <c r="G10" s="3"/>
    </row>
    <row r="11" spans="1:7">
      <c r="A11" s="10"/>
      <c r="B11" s="10"/>
      <c r="C11" s="10"/>
      <c r="D11" s="10"/>
      <c r="E11" s="10"/>
      <c r="F11" s="10"/>
    </row>
    <row r="12" spans="1:7">
      <c r="A12" s="10"/>
      <c r="B12" s="10"/>
      <c r="C12" s="10"/>
      <c r="D12" s="10"/>
      <c r="E12" s="10"/>
      <c r="F12" s="10"/>
    </row>
    <row r="13" spans="1:7">
      <c r="A13" s="10"/>
      <c r="B13" s="10"/>
      <c r="C13" s="10"/>
      <c r="D13" s="10"/>
      <c r="E13" s="10"/>
      <c r="F13" s="10"/>
    </row>
    <row r="14" spans="1:7" ht="15.75">
      <c r="A14" s="56" t="s">
        <v>64</v>
      </c>
      <c r="B14" s="56"/>
      <c r="C14" s="56"/>
      <c r="D14" s="56"/>
      <c r="E14" s="56"/>
      <c r="F14" s="56"/>
    </row>
    <row r="15" spans="1:7">
      <c r="A15" s="10"/>
      <c r="B15" s="10"/>
      <c r="C15" s="10"/>
      <c r="D15" s="10"/>
      <c r="E15" s="10"/>
      <c r="F15" s="10"/>
    </row>
    <row r="16" spans="1:7">
      <c r="A16" s="10"/>
      <c r="B16" s="10"/>
      <c r="C16" s="10"/>
      <c r="D16" s="10"/>
      <c r="E16" s="10"/>
      <c r="F16" s="10"/>
    </row>
    <row r="17" spans="1:6">
      <c r="A17" s="10"/>
      <c r="B17" s="10"/>
      <c r="C17" s="10"/>
      <c r="D17" s="10"/>
      <c r="E17" s="10"/>
      <c r="F17" s="10"/>
    </row>
    <row r="18" spans="1:6">
      <c r="A18" s="10"/>
      <c r="B18" s="10"/>
      <c r="C18" s="10"/>
      <c r="D18" s="10"/>
      <c r="E18" s="10"/>
      <c r="F18" s="10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2024-01-24T15:22:06Z</cp:lastPrinted>
  <dcterms:created xsi:type="dcterms:W3CDTF">2017-04-17T10:25:39Z</dcterms:created>
  <dcterms:modified xsi:type="dcterms:W3CDTF">2024-01-31T04:20:18Z</dcterms:modified>
</cp:coreProperties>
</file>