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05" yWindow="-135" windowWidth="12900" windowHeight="1284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/>
</workbook>
</file>

<file path=xl/calcChain.xml><?xml version="1.0" encoding="utf-8"?>
<calcChain xmlns="http://schemas.openxmlformats.org/spreadsheetml/2006/main">
  <c r="F7" i="3"/>
  <c r="F8"/>
  <c r="F10"/>
  <c r="E7"/>
  <c r="E9"/>
  <c r="E10"/>
  <c r="G7" i="1"/>
  <c r="G8"/>
  <c r="G9"/>
  <c r="G10"/>
  <c r="G11"/>
  <c r="G12"/>
  <c r="G13"/>
  <c r="G15"/>
  <c r="G16"/>
  <c r="G17"/>
  <c r="G19"/>
  <c r="G20"/>
  <c r="G21"/>
  <c r="G22"/>
  <c r="G23"/>
  <c r="G24"/>
  <c r="G25"/>
  <c r="G26"/>
  <c r="G27"/>
  <c r="G28"/>
  <c r="G30"/>
  <c r="G32"/>
  <c r="G33"/>
  <c r="G36"/>
  <c r="G37"/>
  <c r="G38"/>
  <c r="G39"/>
  <c r="G40"/>
  <c r="G43"/>
  <c r="G45"/>
  <c r="G46"/>
  <c r="F7"/>
  <c r="F8"/>
  <c r="F9"/>
  <c r="F10"/>
  <c r="F11"/>
  <c r="F12"/>
  <c r="F13"/>
  <c r="F15"/>
  <c r="F16"/>
  <c r="F17"/>
  <c r="F18"/>
  <c r="F19"/>
  <c r="F20"/>
  <c r="F21"/>
  <c r="F22"/>
  <c r="F23"/>
  <c r="F24"/>
  <c r="F25"/>
  <c r="F26"/>
  <c r="F27"/>
  <c r="F28"/>
  <c r="F29"/>
  <c r="F30"/>
  <c r="F32"/>
  <c r="F33"/>
  <c r="F34"/>
  <c r="F35"/>
  <c r="F36"/>
  <c r="F37"/>
  <c r="F38"/>
  <c r="F39"/>
  <c r="F40"/>
  <c r="F41"/>
  <c r="F42"/>
  <c r="F43"/>
  <c r="F44"/>
  <c r="F45"/>
  <c r="F46"/>
  <c r="E30"/>
  <c r="E37"/>
  <c r="D32"/>
  <c r="E32"/>
  <c r="C32"/>
  <c r="E21"/>
  <c r="D21"/>
  <c r="D5" s="1"/>
  <c r="D7"/>
  <c r="E7"/>
  <c r="E5" s="1"/>
  <c r="C7"/>
  <c r="C42"/>
  <c r="C10" i="3"/>
  <c r="D10"/>
  <c r="B10"/>
  <c r="F47" i="1"/>
  <c r="F48"/>
  <c r="C47"/>
  <c r="E47"/>
  <c r="D47"/>
  <c r="C52"/>
  <c r="C50"/>
  <c r="C45"/>
  <c r="C39"/>
  <c r="C37"/>
  <c r="C21"/>
  <c r="C5" l="1"/>
  <c r="C30"/>
  <c r="C49" s="1"/>
  <c r="G5"/>
  <c r="F5"/>
  <c r="E52"/>
  <c r="D52"/>
  <c r="E5" i="3" l="1"/>
  <c r="E45" i="1" l="1"/>
  <c r="D45"/>
  <c r="E42"/>
  <c r="D42"/>
  <c r="E39"/>
  <c r="D39"/>
  <c r="D37"/>
  <c r="D30" l="1"/>
  <c r="E6" i="3"/>
  <c r="D50" i="1" l="1"/>
  <c r="E50"/>
  <c r="D49"/>
  <c r="E49"/>
  <c r="G5" i="2"/>
  <c r="F5"/>
  <c r="F6"/>
</calcChain>
</file>

<file path=xl/sharedStrings.xml><?xml version="1.0" encoding="utf-8"?>
<sst xmlns="http://schemas.openxmlformats.org/spreadsheetml/2006/main" count="124" uniqueCount="113">
  <si>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</si>
  <si>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</si>
  <si>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</si>
  <si>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</si>
  <si>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</si>
  <si>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</si>
  <si>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</si>
  <si>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</si>
  <si>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</si>
  <si>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</si>
  <si>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</si>
  <si>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</si>
  <si>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</si>
  <si>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</si>
  <si>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</si>
  <si>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</si>
  <si>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</si>
  <si>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</si>
  <si>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</si>
  <si>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</si>
  <si>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</si>
  <si>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</si>
  <si>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</si>
  <si>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</si>
  <si>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</si>
  <si>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</si>
  <si>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</si>
  <si>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</si>
  <si>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</si>
  <si>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</si>
  <si>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</si>
  <si>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</si>
  <si>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</si>
  <si>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</si>
  <si>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</si>
  <si>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</si>
  <si>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</si>
  <si>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</si>
  <si>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</si>
  <si>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</si>
  <si>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</si>
  <si>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</si>
  <si>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</si>
  <si>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</si>
  <si>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</si>
  <si>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</si>
  <si>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</si>
  <si>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</si>
  <si>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</si>
  <si>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</si>
  <si>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</si>
  <si>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</si>
  <si>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</si>
  <si>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</si>
  <si>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</si>
  <si>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</si>
  <si>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</si>
  <si>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</si>
  <si>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</si>
  <si>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</si>
  <si>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</si>
  <si>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</si>
  <si>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</si>
  <si>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</si>
  <si>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</si>
  <si>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</si>
  <si>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</si>
  <si>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</si>
  <si>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</si>
  <si>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</si>
  <si>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</si>
  <si>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</si>
  <si>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</si>
  <si>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</si>
  <si>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</si>
  <si>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</si>
  <si>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</si>
  <si>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00 0111 0000000000 000</t>
  </si>
  <si>
    <t>Резервные фонды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</si>
  <si>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</si>
  <si>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</si>
  <si>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</si>
  <si>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</si>
  <si>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Налоги на товары ( Работы, услуги) реализуемые на территории Российской Федерации</t>
  </si>
  <si>
    <t>10300000000000000</t>
  </si>
  <si>
    <t>Инициативные проекты, зачисляемые в бюджеты сельских поселений ( инициативные платежи граждан на реализацию проекта Благоустройства центрального парка с. Алексеевка) с использованием средств областного бюджета)</t>
  </si>
  <si>
    <t>20215001100001150</t>
  </si>
  <si>
    <t>20220000000000150</t>
  </si>
  <si>
    <t>% исполнения плана                       2023 года</t>
  </si>
  <si>
    <t>% исполнения 2023 года к 2022 году</t>
  </si>
  <si>
    <t>% исполнения плана 2023 года</t>
  </si>
  <si>
    <t>Межбюджетные трансферты  общего характера бюджетам бюджетной системы Российской Федерации</t>
  </si>
  <si>
    <t>Межбюджетные трансферты</t>
  </si>
  <si>
    <t>00 1400 0000000000 000</t>
  </si>
  <si>
    <t>00 1403 0000000000 000</t>
  </si>
  <si>
    <t>Муниципальная программа "Развитие культуры Алексеевского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</si>
  <si>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Алексеевского муниципального образования Базарно-Карабулакского муниципального района"</t>
  </si>
  <si>
    <t>Муниципальная программа "Укрепление материально-технической базы МБУК "КДЦ Алексеевского МО" на 2022 год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</si>
  <si>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июля 2023 года     
</t>
  </si>
  <si>
    <t>Исполнено на 1 июля 2022 г. (тыс.руб)</t>
  </si>
  <si>
    <t>Утвержденные бюджетные назначения на           1 июля 2023 г. (тыс.руб)</t>
  </si>
  <si>
    <t>Исполнено на 1 июля 2023 г. (тыс.руб)</t>
  </si>
  <si>
    <t xml:space="preserve">Сведения об исполнении бюджета Алексеевского муниципального образования Базарно-Карабулакского муниципального района 
на 1 июля 2023 года      
</t>
  </si>
  <si>
    <t>Исполнено на 1 июля 2022 г.</t>
  </si>
  <si>
    <t>Утвержденные бюджетные назначения на                        1 июля 2023 г.</t>
  </si>
  <si>
    <t>Исполнено на 1 июля 2023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</si>
  <si>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июля 2023 г.
</t>
  </si>
  <si>
    <t>Обеспечение проведения выборов и референдумов</t>
  </si>
  <si>
    <t>00 0107 0000000000 000</t>
  </si>
  <si>
    <t>св. 4,2 раза</t>
  </si>
  <si>
    <t>св. 4,0 раз</t>
  </si>
  <si>
    <t>св. 4,1 раза</t>
  </si>
  <si>
    <t>св. 2,2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</si>
</sst>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</numFmts>
  <fonts count="2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4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5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6"/>
    <xf numFmtId="0" fontId="8" fillId="0" borderId="7">
      <alignment horizontal="center"/>
    </xf>
    <xf numFmtId="0" fontId="9" fillId="0" borderId="8">
      <alignment horizontal="right"/>
    </xf>
    <xf numFmtId="0" fontId="8" fillId="0" borderId="0"/>
    <xf numFmtId="0" fontId="8" fillId="0" borderId="9">
      <alignment horizontal="right"/>
    </xf>
    <xf numFmtId="49" fontId="8" fillId="0" borderId="10">
      <alignment horizontal="center"/>
    </xf>
    <xf numFmtId="0" fontId="9" fillId="0" borderId="11">
      <alignment horizontal="right"/>
    </xf>
    <xf numFmtId="0" fontId="11" fillId="0" borderId="0"/>
    <xf numFmtId="167" fontId="8" fillId="0" borderId="12">
      <alignment horizontal="center"/>
    </xf>
    <xf numFmtId="0" fontId="8" fillId="0" borderId="0">
      <alignment horizontal="left"/>
    </xf>
    <xf numFmtId="49" fontId="8" fillId="0" borderId="0"/>
    <xf numFmtId="49" fontId="8" fillId="0" borderId="9">
      <alignment horizontal="right" vertical="center"/>
    </xf>
    <xf numFmtId="49" fontId="8" fillId="0" borderId="12">
      <alignment horizontal="center" vertical="center"/>
    </xf>
    <xf numFmtId="0" fontId="8" fillId="0" borderId="5">
      <alignment horizontal="left" wrapText="1"/>
    </xf>
    <xf numFmtId="49" fontId="8" fillId="0" borderId="12">
      <alignment horizontal="center"/>
    </xf>
    <xf numFmtId="0" fontId="8" fillId="0" borderId="13">
      <alignment horizontal="left" wrapText="1"/>
    </xf>
    <xf numFmtId="49" fontId="8" fillId="0" borderId="9">
      <alignment horizontal="right"/>
    </xf>
    <xf numFmtId="0" fontId="8" fillId="0" borderId="14">
      <alignment horizontal="left"/>
    </xf>
    <xf numFmtId="49" fontId="8" fillId="0" borderId="14"/>
    <xf numFmtId="49" fontId="8" fillId="0" borderId="9"/>
    <xf numFmtId="49" fontId="8" fillId="0" borderId="15">
      <alignment horizontal="center"/>
    </xf>
    <xf numFmtId="0" fontId="7" fillId="0" borderId="5">
      <alignment horizontal="center"/>
    </xf>
    <xf numFmtId="0" fontId="8" fillId="0" borderId="16">
      <alignment horizontal="center" vertical="top" wrapText="1"/>
    </xf>
    <xf numFmtId="49" fontId="8" fillId="0" borderId="16">
      <alignment horizontal="center" vertical="top" wrapText="1"/>
    </xf>
    <xf numFmtId="0" fontId="6" fillId="0" borderId="17"/>
    <xf numFmtId="0" fontId="6" fillId="0" borderId="8"/>
    <xf numFmtId="0" fontId="8" fillId="0" borderId="16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20">
      <alignment horizontal="center"/>
    </xf>
    <xf numFmtId="4" fontId="8" fillId="0" borderId="20">
      <alignment horizontal="right" shrinkToFit="1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0" fontId="8" fillId="0" borderId="24">
      <alignment horizontal="left" wrapText="1" indent="2"/>
    </xf>
    <xf numFmtId="49" fontId="8" fillId="0" borderId="25">
      <alignment horizontal="center" shrinkToFit="1"/>
    </xf>
    <xf numFmtId="49" fontId="8" fillId="0" borderId="26">
      <alignment horizontal="center"/>
    </xf>
    <xf numFmtId="4" fontId="8" fillId="0" borderId="26">
      <alignment horizontal="right" shrinkToFit="1"/>
    </xf>
    <xf numFmtId="49" fontId="8" fillId="0" borderId="0">
      <alignment horizontal="right"/>
    </xf>
    <xf numFmtId="0" fontId="7" fillId="0" borderId="8">
      <alignment horizontal="center"/>
    </xf>
    <xf numFmtId="0" fontId="8" fillId="0" borderId="7">
      <alignment horizontal="center" vertical="center" shrinkToFit="1"/>
    </xf>
    <xf numFmtId="49" fontId="8" fillId="0" borderId="7">
      <alignment horizontal="center" vertical="center" shrinkToFit="1"/>
    </xf>
    <xf numFmtId="49" fontId="6" fillId="0" borderId="8"/>
    <xf numFmtId="0" fontId="8" fillId="0" borderId="19">
      <alignment horizontal="center" shrinkToFit="1"/>
    </xf>
    <xf numFmtId="4" fontId="8" fillId="0" borderId="27">
      <alignment horizontal="right" shrinkToFit="1"/>
    </xf>
    <xf numFmtId="49" fontId="6" fillId="0" borderId="11"/>
    <xf numFmtId="0" fontId="8" fillId="0" borderId="22">
      <alignment horizontal="center" shrinkToFit="1"/>
    </xf>
    <xf numFmtId="168" fontId="8" fillId="0" borderId="23">
      <alignment horizontal="right" shrinkToFit="1"/>
    </xf>
    <xf numFmtId="168" fontId="8" fillId="0" borderId="28">
      <alignment horizontal="right" shrinkToFit="1"/>
    </xf>
    <xf numFmtId="0" fontId="8" fillId="0" borderId="29">
      <alignment horizontal="left" wrapText="1"/>
    </xf>
    <xf numFmtId="49" fontId="8" fillId="0" borderId="25">
      <alignment horizontal="center" wrapText="1"/>
    </xf>
    <xf numFmtId="49" fontId="8" fillId="0" borderId="26">
      <alignment horizontal="center" wrapText="1"/>
    </xf>
    <xf numFmtId="4" fontId="8" fillId="0" borderId="26">
      <alignment horizontal="right" wrapText="1"/>
    </xf>
    <xf numFmtId="4" fontId="8" fillId="0" borderId="24">
      <alignment horizontal="right" wrapText="1"/>
    </xf>
    <xf numFmtId="0" fontId="6" fillId="0" borderId="11">
      <alignment wrapText="1"/>
    </xf>
    <xf numFmtId="0" fontId="8" fillId="0" borderId="30">
      <alignment horizontal="left" wrapText="1"/>
    </xf>
    <xf numFmtId="49" fontId="8" fillId="0" borderId="31">
      <alignment horizontal="center" shrinkToFit="1"/>
    </xf>
    <xf numFmtId="49" fontId="8" fillId="0" borderId="32">
      <alignment horizontal="center"/>
    </xf>
    <xf numFmtId="4" fontId="8" fillId="0" borderId="32">
      <alignment horizontal="right" shrinkToFit="1"/>
    </xf>
    <xf numFmtId="49" fontId="8" fillId="0" borderId="33">
      <alignment horizontal="center"/>
    </xf>
    <xf numFmtId="0" fontId="6" fillId="0" borderId="11"/>
    <xf numFmtId="0" fontId="11" fillId="0" borderId="14"/>
    <xf numFmtId="0" fontId="11" fillId="0" borderId="34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5">
      <alignment horizontal="left"/>
    </xf>
    <xf numFmtId="49" fontId="8" fillId="0" borderId="5">
      <alignment horizontal="left"/>
    </xf>
    <xf numFmtId="0" fontId="8" fillId="0" borderId="5">
      <alignment horizontal="center" shrinkToFit="1"/>
    </xf>
    <xf numFmtId="49" fontId="8" fillId="0" borderId="5">
      <alignment horizontal="center" vertical="center" shrinkToFit="1"/>
    </xf>
    <xf numFmtId="49" fontId="6" fillId="0" borderId="5">
      <alignment shrinkToFit="1"/>
    </xf>
    <xf numFmtId="49" fontId="8" fillId="0" borderId="5">
      <alignment horizontal="right"/>
    </xf>
    <xf numFmtId="0" fontId="8" fillId="0" borderId="19">
      <alignment horizontal="center" vertical="center" shrinkToFit="1"/>
    </xf>
    <xf numFmtId="49" fontId="8" fillId="0" borderId="20">
      <alignment horizontal="center" vertical="center"/>
    </xf>
    <xf numFmtId="0" fontId="8" fillId="0" borderId="18">
      <alignment horizontal="left" wrapText="1" indent="2"/>
    </xf>
    <xf numFmtId="0" fontId="8" fillId="0" borderId="35">
      <alignment horizontal="center" vertical="center" shrinkToFit="1"/>
    </xf>
    <xf numFmtId="49" fontId="8" fillId="0" borderId="16">
      <alignment horizontal="center" vertical="center"/>
    </xf>
    <xf numFmtId="168" fontId="8" fillId="0" borderId="16">
      <alignment horizontal="right" vertical="center" shrinkToFit="1"/>
    </xf>
    <xf numFmtId="168" fontId="8" fillId="0" borderId="30">
      <alignment horizontal="right" vertical="center" shrinkToFit="1"/>
    </xf>
    <xf numFmtId="0" fontId="8" fillId="0" borderId="36">
      <alignment horizontal="left" wrapText="1"/>
    </xf>
    <xf numFmtId="4" fontId="8" fillId="0" borderId="16">
      <alignment horizontal="right" shrinkToFit="1"/>
    </xf>
    <xf numFmtId="4" fontId="8" fillId="0" borderId="30">
      <alignment horizontal="right" shrinkToFit="1"/>
    </xf>
    <xf numFmtId="0" fontId="8" fillId="0" borderId="21">
      <alignment horizontal="left" wrapText="1" indent="2"/>
    </xf>
    <xf numFmtId="0" fontId="13" fillId="0" borderId="30">
      <alignment wrapText="1"/>
    </xf>
    <xf numFmtId="0" fontId="13" fillId="0" borderId="30"/>
    <xf numFmtId="0" fontId="13" fillId="2" borderId="30">
      <alignment wrapText="1"/>
    </xf>
    <xf numFmtId="0" fontId="8" fillId="2" borderId="29">
      <alignment horizontal="left" wrapText="1"/>
    </xf>
    <xf numFmtId="49" fontId="8" fillId="0" borderId="30">
      <alignment horizontal="center" shrinkToFit="1"/>
    </xf>
    <xf numFmtId="49" fontId="8" fillId="0" borderId="16">
      <alignment horizontal="center" vertical="center" shrinkToFit="1"/>
    </xf>
    <xf numFmtId="0" fontId="6" fillId="0" borderId="14">
      <alignment horizontal="left"/>
    </xf>
    <xf numFmtId="0" fontId="6" fillId="0" borderId="34">
      <alignment horizontal="left" wrapText="1"/>
    </xf>
    <xf numFmtId="0" fontId="6" fillId="0" borderId="34">
      <alignment horizontal="left"/>
    </xf>
    <xf numFmtId="0" fontId="8" fillId="0" borderId="34"/>
    <xf numFmtId="49" fontId="6" fillId="0" borderId="34"/>
    <xf numFmtId="49" fontId="6" fillId="0" borderId="34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5">
      <alignment horizontal="center" wrapText="1"/>
    </xf>
    <xf numFmtId="0" fontId="14" fillId="0" borderId="0">
      <alignment horizontal="center"/>
    </xf>
    <xf numFmtId="0" fontId="14" fillId="0" borderId="14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4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5"/>
    <xf numFmtId="0" fontId="11" fillId="0" borderId="0"/>
    <xf numFmtId="0" fontId="6" fillId="0" borderId="5"/>
    <xf numFmtId="0" fontId="6" fillId="0" borderId="16">
      <alignment horizontal="left" wrapText="1"/>
    </xf>
    <xf numFmtId="0" fontId="6" fillId="0" borderId="14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6">
      <alignment horizontal="left"/>
    </xf>
    <xf numFmtId="0" fontId="5" fillId="0" borderId="0"/>
    <xf numFmtId="0" fontId="11" fillId="0" borderId="5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56">
    <xf numFmtId="0" fontId="0" fillId="0" borderId="0" xfId="0"/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top" wrapText="1"/>
    </xf>
    <xf numFmtId="0" fontId="19" fillId="0" borderId="0" xfId="0" applyFont="1"/>
    <xf numFmtId="0" fontId="17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1" fontId="20" fillId="0" borderId="1" xfId="0" applyNumberFormat="1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top" wrapText="1"/>
    </xf>
    <xf numFmtId="1" fontId="21" fillId="0" borderId="1" xfId="0" applyNumberFormat="1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1" fontId="22" fillId="0" borderId="1" xfId="0" applyNumberFormat="1" applyFont="1" applyBorder="1" applyAlignment="1">
      <alignment horizontal="right" vertical="center" wrapText="1"/>
    </xf>
    <xf numFmtId="0" fontId="18" fillId="0" borderId="37" xfId="1" applyNumberFormat="1" applyFont="1" applyFill="1" applyBorder="1" applyAlignment="1" applyProtection="1">
      <alignment horizontal="left" vertical="top" wrapText="1"/>
      <protection hidden="1"/>
    </xf>
    <xf numFmtId="1" fontId="18" fillId="0" borderId="38" xfId="1" applyNumberFormat="1" applyFont="1" applyFill="1" applyBorder="1" applyAlignment="1" applyProtection="1">
      <alignment horizontal="right" vertical="center"/>
      <protection hidden="1"/>
    </xf>
    <xf numFmtId="0" fontId="1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right" vertical="center" wrapText="1"/>
    </xf>
    <xf numFmtId="164" fontId="17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64" fontId="16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164" fontId="1" fillId="0" borderId="1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top" wrapText="1"/>
    </xf>
    <xf numFmtId="166" fontId="18" fillId="0" borderId="3" xfId="3" applyNumberFormat="1" applyFont="1" applyFill="1" applyBorder="1" applyAlignment="1" applyProtection="1">
      <alignment vertical="top" wrapText="1"/>
      <protection hidden="1"/>
    </xf>
    <xf numFmtId="166" fontId="18" fillId="0" borderId="3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154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3" xfId="3"/>
    <cellStyle name="Обычный 2 4" xfId="146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tabSelected="1" topLeftCell="A21" zoomScaleNormal="100" workbookViewId="0">
      <selection activeCell="A18" sqref="A18"/>
    </sheetView>
  </sheetViews>
  <sheetFormatPr defaultRowHeight="12.75"/>
  <cols>
    <col min="1" max="1" width="31.7109375" style="2" customWidth="1"/>
    <col min="2" max="2" width="22.85546875" style="2" customWidth="1"/>
    <col min="3" max="3" width="11.7109375" style="2" customWidth="1"/>
    <col min="4" max="4" width="15" style="2" customWidth="1"/>
    <col min="5" max="5" width="11.5703125" style="2" customWidth="1"/>
    <col min="6" max="6" width="12" style="2" customWidth="1"/>
    <col min="7" max="7" width="12.7109375" style="2" customWidth="1"/>
    <col min="8" max="16384" width="9.140625" style="2"/>
  </cols>
  <sheetData>
    <row r="1" spans="1:8">
      <c r="A1" s="5"/>
      <c r="B1" s="5"/>
      <c r="C1" s="5"/>
      <c r="D1" s="5"/>
      <c r="E1" s="5"/>
      <c r="F1" s="5"/>
      <c r="G1" s="5"/>
    </row>
    <row r="2" spans="1:8" ht="58.5" customHeight="1">
      <c r="A2" s="53" t="s">
        <v>102</v>
      </c>
      <c r="B2" s="54"/>
      <c r="C2" s="54"/>
      <c r="D2" s="54"/>
      <c r="E2" s="54"/>
      <c r="F2" s="54"/>
      <c r="G2" s="54"/>
    </row>
    <row r="3" spans="1:8">
      <c r="A3" s="5"/>
      <c r="B3" s="5"/>
      <c r="C3" s="5"/>
      <c r="D3" s="5"/>
      <c r="E3" s="5"/>
      <c r="F3" s="5"/>
      <c r="G3" s="6" t="s">
        <v>40</v>
      </c>
    </row>
    <row r="4" spans="1:8" ht="63.75" customHeight="1">
      <c r="A4" s="4" t="s">
        <v>0</v>
      </c>
      <c r="B4" s="4" t="s">
        <v>1</v>
      </c>
      <c r="C4" s="8" t="s">
        <v>103</v>
      </c>
      <c r="D4" s="8" t="s">
        <v>104</v>
      </c>
      <c r="E4" s="8" t="s">
        <v>105</v>
      </c>
      <c r="F4" s="9" t="s">
        <v>88</v>
      </c>
      <c r="G4" s="8" t="s">
        <v>89</v>
      </c>
    </row>
    <row r="5" spans="1:8" ht="15.75" customHeight="1">
      <c r="A5" s="12" t="s">
        <v>2</v>
      </c>
      <c r="B5" s="13"/>
      <c r="C5" s="35">
        <f>C7+C21</f>
        <v>5780.2999999999993</v>
      </c>
      <c r="D5" s="35">
        <f>D7+D21</f>
        <v>18106.100000000002</v>
      </c>
      <c r="E5" s="35">
        <f>E7+E21</f>
        <v>3119.3</v>
      </c>
      <c r="F5" s="45">
        <f>E5/D5*100</f>
        <v>17.227895571105869</v>
      </c>
      <c r="G5" s="35">
        <f>E5/C5*100</f>
        <v>53.964327111049613</v>
      </c>
    </row>
    <row r="6" spans="1:8" ht="15" customHeight="1">
      <c r="A6" s="14" t="s">
        <v>3</v>
      </c>
      <c r="B6" s="15"/>
      <c r="C6" s="36"/>
      <c r="D6" s="36"/>
      <c r="E6" s="36"/>
      <c r="F6" s="43"/>
      <c r="G6" s="36"/>
    </row>
    <row r="7" spans="1:8">
      <c r="A7" s="16" t="s">
        <v>42</v>
      </c>
      <c r="B7" s="17">
        <v>1E+16</v>
      </c>
      <c r="C7" s="36">
        <f>C8+C10+C11+C13+C16+C18</f>
        <v>3137.9999999999995</v>
      </c>
      <c r="D7" s="36">
        <f t="shared" ref="D7:E7" si="0">D8+D10+D11+D13+D16+D18</f>
        <v>8578.9000000000015</v>
      </c>
      <c r="E7" s="36">
        <f t="shared" si="0"/>
        <v>2479.1</v>
      </c>
      <c r="F7" s="43">
        <f t="shared" ref="F7:F46" si="1">E7/D7*100</f>
        <v>28.897644220121453</v>
      </c>
      <c r="G7" s="36">
        <f t="shared" ref="G7:G46" si="2">E7/C7*100</f>
        <v>79.002549394518809</v>
      </c>
    </row>
    <row r="8" spans="1:8">
      <c r="A8" s="16" t="s">
        <v>43</v>
      </c>
      <c r="B8" s="17">
        <v>1.01E+16</v>
      </c>
      <c r="C8" s="36">
        <v>938.2</v>
      </c>
      <c r="D8" s="41">
        <v>2223.3000000000002</v>
      </c>
      <c r="E8" s="41">
        <v>690.7</v>
      </c>
      <c r="F8" s="43">
        <f t="shared" si="1"/>
        <v>31.06643278010165</v>
      </c>
      <c r="G8" s="36">
        <f t="shared" si="2"/>
        <v>73.61969729268813</v>
      </c>
    </row>
    <row r="9" spans="1:8">
      <c r="A9" s="18" t="s">
        <v>44</v>
      </c>
      <c r="B9" s="19" t="s">
        <v>45</v>
      </c>
      <c r="C9" s="36">
        <v>938.2</v>
      </c>
      <c r="D9" s="41">
        <v>2223.3000000000002</v>
      </c>
      <c r="E9" s="41">
        <v>690.7</v>
      </c>
      <c r="F9" s="43">
        <f t="shared" si="1"/>
        <v>31.06643278010165</v>
      </c>
      <c r="G9" s="36">
        <f t="shared" si="2"/>
        <v>73.61969729268813</v>
      </c>
    </row>
    <row r="10" spans="1:8" ht="41.25" customHeight="1">
      <c r="A10" s="18" t="s">
        <v>83</v>
      </c>
      <c r="B10" s="19" t="s">
        <v>84</v>
      </c>
      <c r="C10" s="36">
        <v>932.5</v>
      </c>
      <c r="D10" s="41">
        <v>1969.3</v>
      </c>
      <c r="E10" s="41">
        <v>973.5</v>
      </c>
      <c r="F10" s="43">
        <f t="shared" si="1"/>
        <v>49.433808967653484</v>
      </c>
      <c r="G10" s="36">
        <f t="shared" si="2"/>
        <v>104.39678284182305</v>
      </c>
    </row>
    <row r="11" spans="1:8" ht="15.75" customHeight="1">
      <c r="A11" s="18" t="s">
        <v>46</v>
      </c>
      <c r="B11" s="20">
        <v>1.05E+16</v>
      </c>
      <c r="C11" s="36">
        <v>824</v>
      </c>
      <c r="D11" s="41">
        <v>1230</v>
      </c>
      <c r="E11" s="41">
        <v>676.3</v>
      </c>
      <c r="F11" s="43">
        <f t="shared" si="1"/>
        <v>54.983739837398375</v>
      </c>
      <c r="G11" s="36">
        <f t="shared" si="2"/>
        <v>82.075242718446589</v>
      </c>
      <c r="H11" s="34"/>
    </row>
    <row r="12" spans="1:8" ht="25.5">
      <c r="A12" s="18" t="s">
        <v>47</v>
      </c>
      <c r="B12" s="19" t="s">
        <v>48</v>
      </c>
      <c r="C12" s="36">
        <v>824</v>
      </c>
      <c r="D12" s="41">
        <v>1230</v>
      </c>
      <c r="E12" s="41">
        <v>676.3</v>
      </c>
      <c r="F12" s="43">
        <f t="shared" si="1"/>
        <v>54.983739837398375</v>
      </c>
      <c r="G12" s="36">
        <f t="shared" si="2"/>
        <v>82.075242718446589</v>
      </c>
      <c r="H12" s="34"/>
    </row>
    <row r="13" spans="1:8">
      <c r="A13" s="18" t="s">
        <v>49</v>
      </c>
      <c r="B13" s="20">
        <v>1.06E+16</v>
      </c>
      <c r="C13" s="36">
        <v>443.1</v>
      </c>
      <c r="D13" s="41">
        <v>3066.8</v>
      </c>
      <c r="E13" s="41">
        <v>79.099999999999994</v>
      </c>
      <c r="F13" s="43">
        <f t="shared" si="1"/>
        <v>2.5792356854049818</v>
      </c>
      <c r="G13" s="36">
        <f t="shared" si="2"/>
        <v>17.851500789889414</v>
      </c>
      <c r="H13" s="34"/>
    </row>
    <row r="14" spans="1:8">
      <c r="A14" s="18" t="s">
        <v>50</v>
      </c>
      <c r="B14" s="19" t="s">
        <v>51</v>
      </c>
      <c r="C14" s="36">
        <v>33.6</v>
      </c>
      <c r="D14" s="41">
        <v>375</v>
      </c>
      <c r="E14" s="41">
        <v>-15.9</v>
      </c>
      <c r="F14" s="43">
        <v>0</v>
      </c>
      <c r="G14" s="36">
        <v>0</v>
      </c>
      <c r="H14" s="34"/>
    </row>
    <row r="15" spans="1:8">
      <c r="A15" s="18" t="s">
        <v>52</v>
      </c>
      <c r="B15" s="19" t="s">
        <v>53</v>
      </c>
      <c r="C15" s="36">
        <v>409.5</v>
      </c>
      <c r="D15" s="41">
        <v>2691.8</v>
      </c>
      <c r="E15" s="41">
        <v>94.9</v>
      </c>
      <c r="F15" s="43">
        <f t="shared" si="1"/>
        <v>3.5255219555687645</v>
      </c>
      <c r="G15" s="36">
        <f t="shared" si="2"/>
        <v>23.174603174603174</v>
      </c>
      <c r="H15" s="34"/>
    </row>
    <row r="16" spans="1:8" ht="17.25" customHeight="1">
      <c r="A16" s="18" t="s">
        <v>54</v>
      </c>
      <c r="B16" s="20">
        <v>1.08E+16</v>
      </c>
      <c r="C16" s="36">
        <v>0.2</v>
      </c>
      <c r="D16" s="41">
        <v>0.2</v>
      </c>
      <c r="E16" s="41">
        <v>0.2</v>
      </c>
      <c r="F16" s="43">
        <f t="shared" si="1"/>
        <v>100</v>
      </c>
      <c r="G16" s="36">
        <f t="shared" si="2"/>
        <v>100</v>
      </c>
      <c r="H16" s="34"/>
    </row>
    <row r="17" spans="1:8" ht="51" hidden="1">
      <c r="A17" s="18" t="s">
        <v>67</v>
      </c>
      <c r="B17" s="20">
        <v>1.11E+16</v>
      </c>
      <c r="C17" s="36"/>
      <c r="D17" s="36"/>
      <c r="E17" s="36"/>
      <c r="F17" s="43" t="e">
        <f t="shared" si="1"/>
        <v>#DIV/0!</v>
      </c>
      <c r="G17" s="36" t="e">
        <f t="shared" si="2"/>
        <v>#DIV/0!</v>
      </c>
      <c r="H17" s="34"/>
    </row>
    <row r="18" spans="1:8" ht="97.5" customHeight="1">
      <c r="A18" s="21" t="s">
        <v>85</v>
      </c>
      <c r="B18" s="22">
        <v>1.17150301021731E+16</v>
      </c>
      <c r="C18" s="36">
        <v>0</v>
      </c>
      <c r="D18" s="36">
        <v>89.3</v>
      </c>
      <c r="E18" s="36">
        <v>59.3</v>
      </c>
      <c r="F18" s="43">
        <f t="shared" si="1"/>
        <v>66.405375139977608</v>
      </c>
      <c r="G18" s="36">
        <v>0</v>
      </c>
      <c r="H18" s="34"/>
    </row>
    <row r="19" spans="1:8" ht="25.5" hidden="1" customHeight="1">
      <c r="A19" s="18" t="s">
        <v>55</v>
      </c>
      <c r="B19" s="20">
        <v>1.16E+16</v>
      </c>
      <c r="C19" s="36"/>
      <c r="D19" s="36"/>
      <c r="E19" s="36"/>
      <c r="F19" s="43" t="e">
        <f t="shared" si="1"/>
        <v>#DIV/0!</v>
      </c>
      <c r="G19" s="36" t="e">
        <f t="shared" si="2"/>
        <v>#DIV/0!</v>
      </c>
      <c r="H19" s="34"/>
    </row>
    <row r="20" spans="1:8" hidden="1">
      <c r="A20" s="18" t="s">
        <v>75</v>
      </c>
      <c r="B20" s="20">
        <v>1.17E+16</v>
      </c>
      <c r="C20" s="36"/>
      <c r="D20" s="36"/>
      <c r="E20" s="36"/>
      <c r="F20" s="43" t="e">
        <f t="shared" si="1"/>
        <v>#DIV/0!</v>
      </c>
      <c r="G20" s="36" t="e">
        <f t="shared" si="2"/>
        <v>#DIV/0!</v>
      </c>
      <c r="H20" s="34"/>
    </row>
    <row r="21" spans="1:8" ht="39.75" customHeight="1">
      <c r="A21" s="18" t="s">
        <v>56</v>
      </c>
      <c r="B21" s="19" t="s">
        <v>68</v>
      </c>
      <c r="C21" s="36">
        <f>C22+C27+C29+C25</f>
        <v>2642.3</v>
      </c>
      <c r="D21" s="36">
        <f>D22+D25+D27+D29</f>
        <v>9527.2000000000007</v>
      </c>
      <c r="E21" s="36">
        <f>E22+E25+E27+E29</f>
        <v>640.20000000000005</v>
      </c>
      <c r="F21" s="43">
        <f t="shared" si="1"/>
        <v>6.7197077840288859</v>
      </c>
      <c r="G21" s="36">
        <f t="shared" si="2"/>
        <v>24.228891496045112</v>
      </c>
      <c r="H21" s="34"/>
    </row>
    <row r="22" spans="1:8" ht="54.75" customHeight="1">
      <c r="A22" s="18" t="s">
        <v>57</v>
      </c>
      <c r="B22" s="19" t="s">
        <v>69</v>
      </c>
      <c r="C22" s="36">
        <v>69.3</v>
      </c>
      <c r="D22" s="36">
        <v>145</v>
      </c>
      <c r="E22" s="36">
        <v>72.5</v>
      </c>
      <c r="F22" s="43">
        <f t="shared" si="1"/>
        <v>50</v>
      </c>
      <c r="G22" s="36">
        <f t="shared" si="2"/>
        <v>104.61760461760463</v>
      </c>
      <c r="H22" s="34"/>
    </row>
    <row r="23" spans="1:8" ht="51">
      <c r="A23" s="18" t="s">
        <v>58</v>
      </c>
      <c r="B23" s="19" t="s">
        <v>86</v>
      </c>
      <c r="C23" s="36">
        <v>69.3</v>
      </c>
      <c r="D23" s="36">
        <v>145</v>
      </c>
      <c r="E23" s="36">
        <v>72.5</v>
      </c>
      <c r="F23" s="43">
        <f t="shared" si="1"/>
        <v>50</v>
      </c>
      <c r="G23" s="36">
        <f t="shared" si="2"/>
        <v>104.61760461760463</v>
      </c>
      <c r="H23" s="34"/>
    </row>
    <row r="24" spans="1:8" ht="66" hidden="1" customHeight="1">
      <c r="A24" s="18" t="s">
        <v>73</v>
      </c>
      <c r="B24" s="19" t="s">
        <v>82</v>
      </c>
      <c r="C24" s="36"/>
      <c r="D24" s="36"/>
      <c r="E24" s="36"/>
      <c r="F24" s="43" t="e">
        <f t="shared" si="1"/>
        <v>#DIV/0!</v>
      </c>
      <c r="G24" s="36" t="e">
        <f t="shared" si="2"/>
        <v>#DIV/0!</v>
      </c>
      <c r="H24" s="34"/>
    </row>
    <row r="25" spans="1:8" ht="42" customHeight="1">
      <c r="A25" s="18" t="s">
        <v>74</v>
      </c>
      <c r="B25" s="19" t="s">
        <v>87</v>
      </c>
      <c r="C25" s="36">
        <v>2357.3000000000002</v>
      </c>
      <c r="D25" s="44">
        <v>8134.6</v>
      </c>
      <c r="E25" s="44">
        <v>0</v>
      </c>
      <c r="F25" s="43">
        <f t="shared" si="1"/>
        <v>0</v>
      </c>
      <c r="G25" s="36">
        <f t="shared" si="2"/>
        <v>0</v>
      </c>
      <c r="H25" s="34"/>
    </row>
    <row r="26" spans="1:8" s="31" customFormat="1" ht="42" hidden="1" customHeight="1">
      <c r="A26" s="18" t="s">
        <v>74</v>
      </c>
      <c r="B26" s="19" t="s">
        <v>87</v>
      </c>
      <c r="C26" s="36">
        <v>0</v>
      </c>
      <c r="D26" s="36"/>
      <c r="E26" s="44">
        <v>0</v>
      </c>
      <c r="F26" s="43" t="e">
        <f t="shared" si="1"/>
        <v>#DIV/0!</v>
      </c>
      <c r="G26" s="36" t="e">
        <f t="shared" si="2"/>
        <v>#DIV/0!</v>
      </c>
      <c r="H26" s="34"/>
    </row>
    <row r="27" spans="1:8" ht="52.5" customHeight="1">
      <c r="A27" s="18" t="s">
        <v>59</v>
      </c>
      <c r="B27" s="19" t="s">
        <v>70</v>
      </c>
      <c r="C27" s="36">
        <v>111.6</v>
      </c>
      <c r="D27" s="36">
        <v>288.10000000000002</v>
      </c>
      <c r="E27" s="36">
        <v>126.3</v>
      </c>
      <c r="F27" s="43">
        <f t="shared" si="1"/>
        <v>43.838944810829567</v>
      </c>
      <c r="G27" s="36">
        <f t="shared" si="2"/>
        <v>113.1720430107527</v>
      </c>
      <c r="H27" s="34"/>
    </row>
    <row r="28" spans="1:8" ht="57" customHeight="1">
      <c r="A28" s="18" t="s">
        <v>60</v>
      </c>
      <c r="B28" s="19" t="s">
        <v>71</v>
      </c>
      <c r="C28" s="36">
        <v>111.6</v>
      </c>
      <c r="D28" s="36">
        <v>288.10000000000002</v>
      </c>
      <c r="E28" s="36">
        <v>126.3</v>
      </c>
      <c r="F28" s="43">
        <f t="shared" si="1"/>
        <v>43.838944810829567</v>
      </c>
      <c r="G28" s="36">
        <f t="shared" si="2"/>
        <v>113.1720430107527</v>
      </c>
      <c r="H28" s="34"/>
    </row>
    <row r="29" spans="1:8" ht="18" customHeight="1">
      <c r="A29" s="18" t="s">
        <v>61</v>
      </c>
      <c r="B29" s="19" t="s">
        <v>72</v>
      </c>
      <c r="C29" s="36">
        <v>104.1</v>
      </c>
      <c r="D29" s="36">
        <v>959.5</v>
      </c>
      <c r="E29" s="36">
        <v>441.4</v>
      </c>
      <c r="F29" s="43">
        <f t="shared" si="1"/>
        <v>46.003126628452321</v>
      </c>
      <c r="G29" s="36" t="s">
        <v>109</v>
      </c>
      <c r="H29" s="34"/>
    </row>
    <row r="30" spans="1:8" ht="18.75" customHeight="1">
      <c r="A30" s="12" t="s">
        <v>4</v>
      </c>
      <c r="B30" s="11"/>
      <c r="C30" s="35">
        <f>C32+C37+C39+C42+C45+C47</f>
        <v>5663.2999999999993</v>
      </c>
      <c r="D30" s="35">
        <f>D32+D37+D39+D42+D45+D47</f>
        <v>21067.9</v>
      </c>
      <c r="E30" s="35">
        <f>E32+E37+E39+E42+E45+E47</f>
        <v>4810.6999999999989</v>
      </c>
      <c r="F30" s="45">
        <f t="shared" si="1"/>
        <v>22.834264449707842</v>
      </c>
      <c r="G30" s="35">
        <f t="shared" si="2"/>
        <v>84.945173308848183</v>
      </c>
      <c r="H30" s="34"/>
    </row>
    <row r="31" spans="1:8">
      <c r="A31" s="23" t="s">
        <v>3</v>
      </c>
      <c r="B31" s="24"/>
      <c r="C31" s="35"/>
      <c r="D31" s="35"/>
      <c r="E31" s="35"/>
      <c r="F31" s="45"/>
      <c r="G31" s="35"/>
      <c r="H31" s="34"/>
    </row>
    <row r="32" spans="1:8" ht="16.5" customHeight="1">
      <c r="A32" s="23" t="s">
        <v>5</v>
      </c>
      <c r="B32" s="25" t="s">
        <v>6</v>
      </c>
      <c r="C32" s="36">
        <f>C33+C35+C36+C34</f>
        <v>1747.3</v>
      </c>
      <c r="D32" s="36">
        <f t="shared" ref="D32:E32" si="3">D33+D35+D36+D34</f>
        <v>3817.8</v>
      </c>
      <c r="E32" s="36">
        <f t="shared" si="3"/>
        <v>1838.8</v>
      </c>
      <c r="F32" s="43">
        <f t="shared" si="1"/>
        <v>48.163864005448161</v>
      </c>
      <c r="G32" s="36">
        <f t="shared" si="2"/>
        <v>105.23665083271332</v>
      </c>
      <c r="H32" s="34"/>
    </row>
    <row r="33" spans="1:8" ht="55.5" customHeight="1">
      <c r="A33" s="23" t="s">
        <v>7</v>
      </c>
      <c r="B33" s="26" t="s">
        <v>8</v>
      </c>
      <c r="C33" s="36">
        <v>1740.6</v>
      </c>
      <c r="D33" s="36">
        <v>3647.4</v>
      </c>
      <c r="E33" s="36">
        <v>1832.2</v>
      </c>
      <c r="F33" s="43">
        <f t="shared" si="1"/>
        <v>50.233042715358891</v>
      </c>
      <c r="G33" s="36">
        <f t="shared" si="2"/>
        <v>105.26255314259451</v>
      </c>
      <c r="H33" s="34"/>
    </row>
    <row r="34" spans="1:8" s="39" customFormat="1" ht="29.25" customHeight="1">
      <c r="A34" s="23" t="s">
        <v>107</v>
      </c>
      <c r="B34" s="26" t="s">
        <v>108</v>
      </c>
      <c r="C34" s="36">
        <v>0</v>
      </c>
      <c r="D34" s="36">
        <v>155.80000000000001</v>
      </c>
      <c r="E34" s="36">
        <v>0</v>
      </c>
      <c r="F34" s="43">
        <f t="shared" si="1"/>
        <v>0</v>
      </c>
      <c r="G34" s="36">
        <v>0</v>
      </c>
      <c r="H34" s="40"/>
    </row>
    <row r="35" spans="1:8" ht="17.25" customHeight="1">
      <c r="A35" s="27" t="s">
        <v>78</v>
      </c>
      <c r="B35" s="26" t="s">
        <v>77</v>
      </c>
      <c r="C35" s="36">
        <v>0</v>
      </c>
      <c r="D35" s="42">
        <v>5</v>
      </c>
      <c r="E35" s="36">
        <v>0</v>
      </c>
      <c r="F35" s="43">
        <f t="shared" si="1"/>
        <v>0</v>
      </c>
      <c r="G35" s="36">
        <v>0</v>
      </c>
      <c r="H35" s="34"/>
    </row>
    <row r="36" spans="1:8" ht="24.75" customHeight="1">
      <c r="A36" s="23" t="s">
        <v>9</v>
      </c>
      <c r="B36" s="25" t="s">
        <v>10</v>
      </c>
      <c r="C36" s="36">
        <v>6.7</v>
      </c>
      <c r="D36" s="36">
        <v>9.6</v>
      </c>
      <c r="E36" s="36">
        <v>6.6</v>
      </c>
      <c r="F36" s="43">
        <f t="shared" si="1"/>
        <v>68.75</v>
      </c>
      <c r="G36" s="36">
        <f t="shared" si="2"/>
        <v>98.507462686567166</v>
      </c>
      <c r="H36" s="34"/>
    </row>
    <row r="37" spans="1:8" ht="24.75" customHeight="1">
      <c r="A37" s="23" t="s">
        <v>11</v>
      </c>
      <c r="B37" s="25" t="s">
        <v>12</v>
      </c>
      <c r="C37" s="36">
        <f>C38</f>
        <v>111.6</v>
      </c>
      <c r="D37" s="36">
        <f>D38</f>
        <v>288.10000000000002</v>
      </c>
      <c r="E37" s="36">
        <f>E38</f>
        <v>126.3</v>
      </c>
      <c r="F37" s="43">
        <f t="shared" si="1"/>
        <v>43.838944810829567</v>
      </c>
      <c r="G37" s="36">
        <f t="shared" si="2"/>
        <v>113.1720430107527</v>
      </c>
      <c r="H37" s="34"/>
    </row>
    <row r="38" spans="1:8" ht="25.5">
      <c r="A38" s="23" t="s">
        <v>13</v>
      </c>
      <c r="B38" s="25" t="s">
        <v>14</v>
      </c>
      <c r="C38" s="36">
        <v>111.6</v>
      </c>
      <c r="D38" s="36">
        <v>288.10000000000002</v>
      </c>
      <c r="E38" s="36">
        <v>126.3</v>
      </c>
      <c r="F38" s="43">
        <f t="shared" si="1"/>
        <v>43.838944810829567</v>
      </c>
      <c r="G38" s="36">
        <f t="shared" si="2"/>
        <v>113.1720430107527</v>
      </c>
      <c r="H38" s="34"/>
    </row>
    <row r="39" spans="1:8" ht="14.25" customHeight="1">
      <c r="A39" s="23" t="s">
        <v>15</v>
      </c>
      <c r="B39" s="25" t="s">
        <v>16</v>
      </c>
      <c r="C39" s="36">
        <f>C40+C41</f>
        <v>2505.1999999999998</v>
      </c>
      <c r="D39" s="36">
        <f>D40+D41</f>
        <v>10333.4</v>
      </c>
      <c r="E39" s="36">
        <f>E40+E41</f>
        <v>365.2</v>
      </c>
      <c r="F39" s="43">
        <f t="shared" si="1"/>
        <v>3.5341707472855011</v>
      </c>
      <c r="G39" s="36">
        <f t="shared" si="2"/>
        <v>14.577678428867955</v>
      </c>
      <c r="H39" s="34"/>
    </row>
    <row r="40" spans="1:8" ht="25.5">
      <c r="A40" s="23" t="s">
        <v>17</v>
      </c>
      <c r="B40" s="25" t="s">
        <v>18</v>
      </c>
      <c r="C40" s="36">
        <v>2505.1999999999998</v>
      </c>
      <c r="D40" s="36">
        <v>9775.4</v>
      </c>
      <c r="E40" s="36">
        <v>192.2</v>
      </c>
      <c r="F40" s="43">
        <f t="shared" si="1"/>
        <v>1.9661599525339117</v>
      </c>
      <c r="G40" s="36">
        <f t="shared" si="2"/>
        <v>7.6720421523231677</v>
      </c>
      <c r="H40" s="34"/>
    </row>
    <row r="41" spans="1:8" ht="26.25" customHeight="1">
      <c r="A41" s="23" t="s">
        <v>80</v>
      </c>
      <c r="B41" s="25" t="s">
        <v>81</v>
      </c>
      <c r="C41" s="36">
        <v>0</v>
      </c>
      <c r="D41" s="36">
        <v>558</v>
      </c>
      <c r="E41" s="36">
        <v>173</v>
      </c>
      <c r="F41" s="43">
        <f t="shared" si="1"/>
        <v>31.003584229390679</v>
      </c>
      <c r="G41" s="36">
        <v>0</v>
      </c>
      <c r="H41" s="34"/>
    </row>
    <row r="42" spans="1:8" ht="15" customHeight="1">
      <c r="A42" s="23" t="s">
        <v>19</v>
      </c>
      <c r="B42" s="25" t="s">
        <v>20</v>
      </c>
      <c r="C42" s="36">
        <f>C43+C44</f>
        <v>316.3</v>
      </c>
      <c r="D42" s="36">
        <f>D43+D44</f>
        <v>3018.4</v>
      </c>
      <c r="E42" s="36">
        <f>E43+E44</f>
        <v>1259.3</v>
      </c>
      <c r="F42" s="43">
        <f t="shared" si="1"/>
        <v>41.720779220779221</v>
      </c>
      <c r="G42" s="36" t="s">
        <v>110</v>
      </c>
      <c r="H42" s="34"/>
    </row>
    <row r="43" spans="1:8" ht="15" customHeight="1">
      <c r="A43" s="23" t="s">
        <v>21</v>
      </c>
      <c r="B43" s="25" t="s">
        <v>22</v>
      </c>
      <c r="C43" s="36">
        <v>8.6</v>
      </c>
      <c r="D43" s="36">
        <v>17.3</v>
      </c>
      <c r="E43" s="36">
        <v>10.3</v>
      </c>
      <c r="F43" s="43">
        <f t="shared" si="1"/>
        <v>59.537572254335259</v>
      </c>
      <c r="G43" s="36">
        <f t="shared" si="2"/>
        <v>119.76744186046513</v>
      </c>
      <c r="H43" s="40"/>
    </row>
    <row r="44" spans="1:8" ht="15" customHeight="1">
      <c r="A44" s="23" t="s">
        <v>23</v>
      </c>
      <c r="B44" s="25" t="s">
        <v>24</v>
      </c>
      <c r="C44" s="36">
        <v>307.7</v>
      </c>
      <c r="D44" s="36">
        <v>3001.1</v>
      </c>
      <c r="E44" s="36">
        <v>1249</v>
      </c>
      <c r="F44" s="43">
        <f t="shared" si="1"/>
        <v>41.618073373096529</v>
      </c>
      <c r="G44" s="36" t="s">
        <v>111</v>
      </c>
      <c r="H44" s="40"/>
    </row>
    <row r="45" spans="1:8" ht="15" customHeight="1">
      <c r="A45" s="23" t="s">
        <v>79</v>
      </c>
      <c r="B45" s="25" t="s">
        <v>25</v>
      </c>
      <c r="C45" s="36">
        <f>C46</f>
        <v>982.9</v>
      </c>
      <c r="D45" s="36">
        <f>D46</f>
        <v>2210.1999999999998</v>
      </c>
      <c r="E45" s="36">
        <f>E46</f>
        <v>1221.0999999999999</v>
      </c>
      <c r="F45" s="43">
        <f t="shared" si="1"/>
        <v>55.248393810514884</v>
      </c>
      <c r="G45" s="36">
        <f t="shared" si="2"/>
        <v>124.23440838335537</v>
      </c>
      <c r="H45" s="40"/>
    </row>
    <row r="46" spans="1:8" ht="14.25" customHeight="1">
      <c r="A46" s="23" t="s">
        <v>26</v>
      </c>
      <c r="B46" s="25" t="s">
        <v>27</v>
      </c>
      <c r="C46" s="36">
        <v>982.9</v>
      </c>
      <c r="D46" s="36">
        <v>2210.1999999999998</v>
      </c>
      <c r="E46" s="36">
        <v>1221.0999999999999</v>
      </c>
      <c r="F46" s="43">
        <f t="shared" si="1"/>
        <v>55.248393810514884</v>
      </c>
      <c r="G46" s="36">
        <f t="shared" si="2"/>
        <v>124.23440838335537</v>
      </c>
      <c r="H46" s="40"/>
    </row>
    <row r="47" spans="1:8" s="33" customFormat="1" ht="40.5" customHeight="1">
      <c r="A47" s="23" t="s">
        <v>91</v>
      </c>
      <c r="B47" s="25" t="s">
        <v>93</v>
      </c>
      <c r="C47" s="36">
        <f>C48</f>
        <v>0</v>
      </c>
      <c r="D47" s="36">
        <f>D48</f>
        <v>1400</v>
      </c>
      <c r="E47" s="36">
        <f>E48</f>
        <v>0</v>
      </c>
      <c r="F47" s="43">
        <f t="shared" ref="F47:F48" si="4">E47/D47*100</f>
        <v>0</v>
      </c>
      <c r="G47" s="36">
        <v>0</v>
      </c>
      <c r="H47" s="34"/>
    </row>
    <row r="48" spans="1:8" s="33" customFormat="1" ht="18.75" customHeight="1">
      <c r="A48" s="23" t="s">
        <v>92</v>
      </c>
      <c r="B48" s="25" t="s">
        <v>94</v>
      </c>
      <c r="C48" s="36">
        <v>0</v>
      </c>
      <c r="D48" s="36">
        <v>1400</v>
      </c>
      <c r="E48" s="36">
        <v>0</v>
      </c>
      <c r="F48" s="43">
        <f t="shared" si="4"/>
        <v>0</v>
      </c>
      <c r="G48" s="36">
        <v>0</v>
      </c>
      <c r="H48" s="34"/>
    </row>
    <row r="49" spans="1:8" ht="30.75" customHeight="1">
      <c r="A49" s="23" t="s">
        <v>28</v>
      </c>
      <c r="B49" s="25"/>
      <c r="C49" s="36">
        <f>C5-C30</f>
        <v>117</v>
      </c>
      <c r="D49" s="36">
        <f>D5-D30</f>
        <v>-2961.7999999999993</v>
      </c>
      <c r="E49" s="36">
        <f>E5-E30</f>
        <v>-1691.3999999999987</v>
      </c>
      <c r="F49" s="36"/>
      <c r="G49" s="36"/>
      <c r="H49" s="34"/>
    </row>
    <row r="50" spans="1:8" ht="14.25" customHeight="1">
      <c r="A50" s="28" t="s">
        <v>29</v>
      </c>
      <c r="B50" s="29"/>
      <c r="C50" s="35">
        <f t="shared" ref="C50" si="5">C52</f>
        <v>-117</v>
      </c>
      <c r="D50" s="35">
        <f t="shared" ref="D50:E50" si="6">D52</f>
        <v>2961.8000000000029</v>
      </c>
      <c r="E50" s="35">
        <f t="shared" si="6"/>
        <v>1691.3999999999996</v>
      </c>
      <c r="F50" s="35"/>
      <c r="G50" s="35"/>
      <c r="H50" s="34"/>
    </row>
    <row r="51" spans="1:8">
      <c r="A51" s="23" t="s">
        <v>3</v>
      </c>
      <c r="B51" s="25"/>
      <c r="C51" s="36"/>
      <c r="D51" s="36"/>
      <c r="E51" s="36"/>
      <c r="F51" s="36"/>
      <c r="G51" s="36"/>
      <c r="H51" s="34"/>
    </row>
    <row r="52" spans="1:8" ht="27.75" customHeight="1">
      <c r="A52" s="23" t="s">
        <v>30</v>
      </c>
      <c r="B52" s="25" t="s">
        <v>31</v>
      </c>
      <c r="C52" s="36">
        <f>C53+C54</f>
        <v>-117</v>
      </c>
      <c r="D52" s="36">
        <f>D53+D54</f>
        <v>2961.8000000000029</v>
      </c>
      <c r="E52" s="36">
        <f>E53+E54</f>
        <v>1691.3999999999996</v>
      </c>
      <c r="F52" s="36"/>
      <c r="G52" s="36"/>
    </row>
    <row r="53" spans="1:8" ht="25.5">
      <c r="A53" s="23" t="s">
        <v>32</v>
      </c>
      <c r="B53" s="25" t="s">
        <v>33</v>
      </c>
      <c r="C53" s="36">
        <v>-5844.7</v>
      </c>
      <c r="D53" s="36">
        <v>-18106.099999999999</v>
      </c>
      <c r="E53" s="36">
        <v>-4519.8</v>
      </c>
      <c r="F53" s="36"/>
      <c r="G53" s="36"/>
    </row>
    <row r="54" spans="1:8" ht="29.25" customHeight="1">
      <c r="A54" s="23" t="s">
        <v>34</v>
      </c>
      <c r="B54" s="25" t="s">
        <v>35</v>
      </c>
      <c r="C54" s="36">
        <v>5727.7</v>
      </c>
      <c r="D54" s="36">
        <v>21067.9</v>
      </c>
      <c r="E54" s="36">
        <v>6211.2</v>
      </c>
      <c r="F54" s="36"/>
      <c r="G54" s="36"/>
    </row>
    <row r="55" spans="1:8">
      <c r="A55" s="5"/>
      <c r="B55" s="5"/>
      <c r="C55" s="5"/>
      <c r="D55" s="5"/>
      <c r="E55" s="5"/>
      <c r="F55" s="5"/>
      <c r="G55" s="5"/>
    </row>
    <row r="56" spans="1:8">
      <c r="A56" s="5"/>
      <c r="B56" s="5"/>
      <c r="C56" s="5"/>
      <c r="D56" s="30"/>
      <c r="E56" s="5"/>
      <c r="F56" s="5"/>
      <c r="G56" s="5"/>
    </row>
    <row r="57" spans="1:8">
      <c r="A57" s="5"/>
      <c r="B57" s="5"/>
      <c r="C57" s="5"/>
      <c r="D57" s="5"/>
      <c r="E57" s="5"/>
      <c r="F57" s="5"/>
      <c r="G57" s="5"/>
    </row>
    <row r="58" spans="1:8" ht="15.75">
      <c r="A58" s="52" t="s">
        <v>41</v>
      </c>
      <c r="B58" s="52"/>
      <c r="C58" s="52"/>
      <c r="D58" s="52"/>
      <c r="E58" s="52"/>
      <c r="F58" s="52"/>
      <c r="G58" s="52"/>
    </row>
    <row r="59" spans="1:8">
      <c r="A59" s="5"/>
      <c r="B59" s="5"/>
      <c r="C59" s="5"/>
      <c r="D59" s="5"/>
      <c r="E59" s="5"/>
      <c r="F59" s="5"/>
      <c r="G59" s="5"/>
    </row>
    <row r="60" spans="1:8">
      <c r="A60" s="5"/>
      <c r="B60" s="5"/>
      <c r="C60" s="5"/>
      <c r="D60" s="5"/>
      <c r="E60" s="5"/>
      <c r="F60" s="5"/>
      <c r="G60" s="5"/>
    </row>
    <row r="61" spans="1:8">
      <c r="A61" s="5"/>
      <c r="B61" s="5"/>
      <c r="C61" s="5"/>
      <c r="D61" s="5"/>
      <c r="E61" s="5"/>
      <c r="F61" s="5"/>
      <c r="G61" s="5"/>
    </row>
  </sheetData>
  <mergeCells count="2">
    <mergeCell ref="A58:G58"/>
    <mergeCell ref="A2:G2"/>
  </mergeCells>
  <pageMargins left="0.70866141732283472" right="0.70866141732283472" top="0.74803149606299213" bottom="0.74803149606299213" header="0.31496062992125984" footer="0.31496062992125984"/>
  <pageSetup paperSize="9" scale="7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A5" sqref="A5"/>
    </sheetView>
  </sheetViews>
  <sheetFormatPr defaultRowHeight="15"/>
  <cols>
    <col min="1" max="1" width="22.28515625" style="1" customWidth="1"/>
    <col min="2" max="2" width="15.5703125" style="1" customWidth="1"/>
    <col min="3" max="3" width="12.140625" style="1" customWidth="1"/>
    <col min="4" max="4" width="15.140625" style="1" customWidth="1"/>
    <col min="5" max="5" width="11.140625" style="1" customWidth="1"/>
    <col min="6" max="6" width="11.42578125" style="1" customWidth="1"/>
    <col min="7" max="7" width="12.4257812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53" t="s">
        <v>106</v>
      </c>
      <c r="B2" s="54"/>
      <c r="C2" s="54"/>
      <c r="D2" s="54"/>
      <c r="E2" s="54"/>
      <c r="F2" s="54"/>
      <c r="G2" s="54"/>
    </row>
    <row r="3" spans="1:7">
      <c r="A3" s="5"/>
      <c r="B3" s="5"/>
      <c r="C3" s="5"/>
      <c r="D3" s="5"/>
      <c r="E3" s="5"/>
      <c r="F3" s="5"/>
      <c r="G3" s="6"/>
    </row>
    <row r="4" spans="1:7" ht="75" customHeight="1">
      <c r="A4" s="4" t="s">
        <v>36</v>
      </c>
      <c r="B4" s="4" t="s">
        <v>37</v>
      </c>
      <c r="C4" s="4" t="s">
        <v>99</v>
      </c>
      <c r="D4" s="4" t="s">
        <v>100</v>
      </c>
      <c r="E4" s="4" t="s">
        <v>101</v>
      </c>
      <c r="F4" s="4" t="s">
        <v>90</v>
      </c>
      <c r="G4" s="4" t="s">
        <v>89</v>
      </c>
    </row>
    <row r="5" spans="1:7" ht="51">
      <c r="A5" s="11" t="s">
        <v>38</v>
      </c>
      <c r="B5" s="46">
        <v>4.5</v>
      </c>
      <c r="C5" s="47">
        <v>1011.8</v>
      </c>
      <c r="D5" s="47">
        <v>2102.3000000000002</v>
      </c>
      <c r="E5" s="47">
        <v>1059.8</v>
      </c>
      <c r="F5" s="37">
        <f>E5/D5*100</f>
        <v>50.411454121676258</v>
      </c>
      <c r="G5" s="37">
        <f>E5/C5*100</f>
        <v>104.74402055742243</v>
      </c>
    </row>
    <row r="6" spans="1:7" ht="48" customHeight="1">
      <c r="A6" s="11" t="s">
        <v>39</v>
      </c>
      <c r="B6" s="46">
        <v>3.1</v>
      </c>
      <c r="C6" s="47">
        <v>313.3</v>
      </c>
      <c r="D6" s="47">
        <v>1039.8</v>
      </c>
      <c r="E6" s="47">
        <v>686.9</v>
      </c>
      <c r="F6" s="37">
        <f>E6/D6*100</f>
        <v>66.060780919407577</v>
      </c>
      <c r="G6" s="37" t="s">
        <v>112</v>
      </c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10"/>
      <c r="B9" s="10"/>
      <c r="C9" s="10"/>
      <c r="D9" s="10"/>
      <c r="E9" s="10"/>
      <c r="F9" s="10"/>
      <c r="G9" s="10"/>
    </row>
    <row r="10" spans="1:7" ht="15.75">
      <c r="A10" s="55" t="s">
        <v>64</v>
      </c>
      <c r="B10" s="55"/>
      <c r="C10" s="55"/>
      <c r="D10" s="55"/>
      <c r="E10" s="55"/>
      <c r="F10" s="55"/>
      <c r="G10" s="55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>
      <c r="A16" s="10"/>
      <c r="B16" s="10"/>
      <c r="C16" s="10"/>
      <c r="D16" s="10"/>
      <c r="E16" s="10"/>
      <c r="F16" s="10"/>
      <c r="G16" s="10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"/>
  <sheetViews>
    <sheetView topLeftCell="A4" workbookViewId="0">
      <selection activeCell="D6" sqref="D6"/>
    </sheetView>
  </sheetViews>
  <sheetFormatPr defaultRowHeight="15"/>
  <cols>
    <col min="1" max="1" width="39.85546875" style="1" customWidth="1"/>
    <col min="2" max="2" width="12" style="1" customWidth="1"/>
    <col min="3" max="3" width="17.42578125" style="1" customWidth="1"/>
    <col min="4" max="4" width="12" style="1" customWidth="1"/>
    <col min="5" max="5" width="12.42578125" style="1" customWidth="1"/>
    <col min="6" max="6" width="14.710937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53" t="s">
        <v>98</v>
      </c>
      <c r="B2" s="54"/>
      <c r="C2" s="54"/>
      <c r="D2" s="54"/>
      <c r="E2" s="54"/>
      <c r="F2" s="54"/>
    </row>
    <row r="3" spans="1:7">
      <c r="A3" s="5"/>
      <c r="B3" s="5"/>
      <c r="C3" s="5"/>
      <c r="D3" s="5"/>
      <c r="E3" s="5"/>
      <c r="F3" s="6"/>
    </row>
    <row r="4" spans="1:7" ht="66.75" customHeight="1">
      <c r="A4" s="7" t="s">
        <v>62</v>
      </c>
      <c r="B4" s="8" t="s">
        <v>99</v>
      </c>
      <c r="C4" s="8" t="s">
        <v>100</v>
      </c>
      <c r="D4" s="8" t="s">
        <v>101</v>
      </c>
      <c r="E4" s="9" t="s">
        <v>90</v>
      </c>
      <c r="F4" s="8" t="s">
        <v>89</v>
      </c>
    </row>
    <row r="5" spans="1:7" ht="73.5" customHeight="1">
      <c r="A5" s="48" t="s">
        <v>76</v>
      </c>
      <c r="B5" s="37">
        <v>0</v>
      </c>
      <c r="C5" s="37">
        <v>2</v>
      </c>
      <c r="D5" s="37">
        <v>0</v>
      </c>
      <c r="E5" s="37">
        <f t="shared" ref="E5:E10" si="0">D5/C5*100</f>
        <v>0</v>
      </c>
      <c r="F5" s="37">
        <v>0</v>
      </c>
    </row>
    <row r="6" spans="1:7" ht="72" customHeight="1">
      <c r="A6" s="49" t="s">
        <v>66</v>
      </c>
      <c r="B6" s="37">
        <v>307.7</v>
      </c>
      <c r="C6" s="37">
        <v>2025</v>
      </c>
      <c r="D6" s="37">
        <v>1249</v>
      </c>
      <c r="E6" s="37">
        <f t="shared" si="0"/>
        <v>61.679012345679006</v>
      </c>
      <c r="F6" s="37" t="s">
        <v>111</v>
      </c>
      <c r="G6" s="3"/>
    </row>
    <row r="7" spans="1:7" ht="89.25" customHeight="1">
      <c r="A7" s="50" t="s">
        <v>96</v>
      </c>
      <c r="B7" s="37">
        <v>2505.1999999999998</v>
      </c>
      <c r="C7" s="37">
        <v>9775.4</v>
      </c>
      <c r="D7" s="37">
        <v>192.2</v>
      </c>
      <c r="E7" s="37">
        <f t="shared" si="0"/>
        <v>1.9661599525339117</v>
      </c>
      <c r="F7" s="37">
        <f t="shared" ref="F7:F10" si="1">D7/B7*100</f>
        <v>7.6720421523231677</v>
      </c>
    </row>
    <row r="8" spans="1:7" ht="51.75" customHeight="1">
      <c r="A8" s="50" t="s">
        <v>97</v>
      </c>
      <c r="B8" s="37">
        <v>102</v>
      </c>
      <c r="C8" s="37">
        <v>0</v>
      </c>
      <c r="D8" s="37">
        <v>0</v>
      </c>
      <c r="E8" s="37">
        <v>0</v>
      </c>
      <c r="F8" s="37">
        <f t="shared" si="1"/>
        <v>0</v>
      </c>
    </row>
    <row r="9" spans="1:7" s="32" customFormat="1" ht="56.25" customHeight="1">
      <c r="A9" s="50" t="s">
        <v>95</v>
      </c>
      <c r="B9" s="37">
        <v>0</v>
      </c>
      <c r="C9" s="37">
        <v>2210.1999999999998</v>
      </c>
      <c r="D9" s="37">
        <v>1221.0999999999999</v>
      </c>
      <c r="E9" s="37">
        <f t="shared" si="0"/>
        <v>55.248393810514884</v>
      </c>
      <c r="F9" s="37">
        <v>0</v>
      </c>
    </row>
    <row r="10" spans="1:7" ht="27.75" customHeight="1">
      <c r="A10" s="51" t="s">
        <v>63</v>
      </c>
      <c r="B10" s="38">
        <f>SUM(B5:B9)</f>
        <v>2914.8999999999996</v>
      </c>
      <c r="C10" s="38">
        <f t="shared" ref="C10:D10" si="2">SUM(C5:C9)</f>
        <v>14012.599999999999</v>
      </c>
      <c r="D10" s="38">
        <f t="shared" si="2"/>
        <v>2662.3</v>
      </c>
      <c r="E10" s="38">
        <f t="shared" si="0"/>
        <v>18.999329175170921</v>
      </c>
      <c r="F10" s="38">
        <f t="shared" si="1"/>
        <v>91.334179560190762</v>
      </c>
      <c r="G10" s="3"/>
    </row>
    <row r="11" spans="1:7">
      <c r="A11" s="10"/>
      <c r="B11" s="10"/>
      <c r="C11" s="10"/>
      <c r="D11" s="10"/>
      <c r="E11" s="10"/>
      <c r="F11" s="10"/>
    </row>
    <row r="12" spans="1:7">
      <c r="A12" s="10"/>
      <c r="B12" s="10"/>
      <c r="C12" s="10"/>
      <c r="D12" s="10"/>
      <c r="E12" s="10"/>
      <c r="F12" s="10"/>
    </row>
    <row r="13" spans="1:7">
      <c r="A13" s="10"/>
      <c r="B13" s="10"/>
      <c r="C13" s="10"/>
      <c r="D13" s="10"/>
      <c r="E13" s="10"/>
      <c r="F13" s="10"/>
    </row>
    <row r="14" spans="1:7" ht="15.75">
      <c r="A14" s="55" t="s">
        <v>65</v>
      </c>
      <c r="B14" s="55"/>
      <c r="C14" s="55"/>
      <c r="D14" s="55"/>
      <c r="E14" s="55"/>
      <c r="F14" s="55"/>
    </row>
    <row r="15" spans="1:7">
      <c r="A15" s="10"/>
      <c r="B15" s="10"/>
      <c r="C15" s="10"/>
      <c r="D15" s="10"/>
      <c r="E15" s="10"/>
      <c r="F15" s="10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</sheetData>
  <mergeCells count="2">
    <mergeCell ref="A2:F2"/>
    <mergeCell ref="A14:F14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2023-04-28T10:18:40Z</cp:lastPrinted>
  <dcterms:created xsi:type="dcterms:W3CDTF">2017-04-17T10:25:39Z</dcterms:created>
  <dcterms:modified xsi:type="dcterms:W3CDTF">2023-07-27T12:04:10Z</dcterms:modified>
</cp:coreProperties>
</file>