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005" yWindow="-135" windowWidth="12900" windowHeight="1284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5725"/>
</workbook>
</file>

<file path=xl/calcChain.xml><?xml version="1.0" encoding="utf-8"?>
<calcChain xmlns="http://schemas.openxmlformats.org/spreadsheetml/2006/main">
  <c r="F6" i="3"/>
  <c r="F7"/>
  <c r="F8"/>
  <c r="C10"/>
  <c r="D10"/>
  <c r="B10"/>
  <c r="E9"/>
  <c r="F46" i="1"/>
  <c r="F47"/>
  <c r="G32"/>
  <c r="G33"/>
  <c r="G35"/>
  <c r="G36"/>
  <c r="G37"/>
  <c r="G38"/>
  <c r="G39"/>
  <c r="G41"/>
  <c r="G42"/>
  <c r="G43"/>
  <c r="G44"/>
  <c r="G45"/>
  <c r="F32"/>
  <c r="F33"/>
  <c r="F34"/>
  <c r="F35"/>
  <c r="F36"/>
  <c r="F37"/>
  <c r="F38"/>
  <c r="F39"/>
  <c r="F40"/>
  <c r="F41"/>
  <c r="F42"/>
  <c r="F43"/>
  <c r="F44"/>
  <c r="F45"/>
  <c r="G7"/>
  <c r="G8"/>
  <c r="G9"/>
  <c r="G10"/>
  <c r="G13"/>
  <c r="G14"/>
  <c r="G15"/>
  <c r="G16"/>
  <c r="G17"/>
  <c r="G18"/>
  <c r="G19"/>
  <c r="G20"/>
  <c r="G21"/>
  <c r="G22"/>
  <c r="G23"/>
  <c r="G24"/>
  <c r="G25"/>
  <c r="G27"/>
  <c r="G28"/>
  <c r="F7"/>
  <c r="F8"/>
  <c r="F9"/>
  <c r="F10"/>
  <c r="F11"/>
  <c r="F12"/>
  <c r="F13"/>
  <c r="F14"/>
  <c r="F15"/>
  <c r="F17"/>
  <c r="F18"/>
  <c r="F19"/>
  <c r="F20"/>
  <c r="F21"/>
  <c r="F22"/>
  <c r="F23"/>
  <c r="F24"/>
  <c r="F26"/>
  <c r="F27"/>
  <c r="F28"/>
  <c r="F29"/>
  <c r="C30"/>
  <c r="E30"/>
  <c r="D30"/>
  <c r="C46"/>
  <c r="E46"/>
  <c r="D46"/>
  <c r="C51"/>
  <c r="C49"/>
  <c r="C44"/>
  <c r="C41"/>
  <c r="C38"/>
  <c r="C36"/>
  <c r="C32"/>
  <c r="C21"/>
  <c r="C5" s="1"/>
  <c r="E5"/>
  <c r="D5"/>
  <c r="C48" l="1"/>
  <c r="G5"/>
  <c r="F5"/>
  <c r="E51"/>
  <c r="D51"/>
  <c r="E7" i="3" l="1"/>
  <c r="E5"/>
  <c r="E44" i="1" l="1"/>
  <c r="D44"/>
  <c r="E41"/>
  <c r="D41"/>
  <c r="E38"/>
  <c r="D38"/>
  <c r="E36"/>
  <c r="D36"/>
  <c r="E32"/>
  <c r="D32"/>
  <c r="G30" l="1"/>
  <c r="F10" i="3"/>
  <c r="E6"/>
  <c r="F30" i="1" l="1"/>
  <c r="E10" i="3" l="1"/>
  <c r="D49" i="1" l="1"/>
  <c r="E49"/>
  <c r="D48"/>
  <c r="E48"/>
  <c r="G5" i="2"/>
  <c r="F5"/>
  <c r="G6"/>
  <c r="F6"/>
</calcChain>
</file>

<file path=xl/sharedStrings.xml><?xml version="1.0" encoding="utf-8"?>
<sst xmlns="http://schemas.openxmlformats.org/spreadsheetml/2006/main" count="120" uniqueCount="109">
  <si>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</si>
  <si>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</si>
  <si>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</si>
  <si>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</si>
  <si>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</si>
  <si>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</si>
  <si>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</si>
  <si>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</si>
  <si>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</si>
  <si>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</si>
  <si>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</si>
  <si>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</si>
  <si>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</si>
  <si>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</si>
  <si>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</si>
  <si>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</si>
  <si>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</si>
  <si>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</si>
  <si>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</si>
  <si>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</si>
  <si>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</si>
  <si>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</si>
  <si>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</si>
  <si>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</si>
  <si>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</si>
  <si>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</si>
  <si>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</si>
  <si>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</si>
  <si>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</si>
  <si>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</si>
  <si>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</si>
  <si>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</si>
  <si>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</si>
  <si>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</si>
  <si>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</si>
  <si>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</si>
  <si>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</si>
  <si>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</si>
  <si>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</si>
  <si>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</si>
  <si>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</si>
  <si>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</si>
  <si>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</si>
  <si>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</si>
  <si>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</si>
  <si>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</si>
  <si>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</si>
  <si>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</si>
  <si>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</si>
  <si>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</si>
  <si>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</si>
  <si>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</si>
  <si>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</si>
  <si>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</si>
  <si>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</si>
  <si>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</si>
  <si>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</si>
  <si>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</si>
  <si>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</si>
  <si>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</si>
  <si>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</si>
  <si>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</si>
  <si>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</si>
  <si>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</si>
  <si>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</si>
  <si>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</si>
  <si>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</si>
  <si>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</si>
  <si>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</si>
  <si>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</si>
  <si>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</si>
  <si>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</si>
  <si>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</si>
  <si>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</si>
  <si>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</si>
  <si>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 xml:space="preserve">Невыясненные поступления 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</si>
  <si>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</si>
  <si>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</si>
  <si>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</si>
  <si>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</si>
  <si>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</si>
  <si>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</si>
  <si>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20225467100000150</t>
  </si>
  <si>
    <t>Исполнено на 1 апреля 2022 г.</t>
  </si>
  <si>
    <t>Исполнено на 1 апреля 2022 г. (тыс.руб)</t>
  </si>
  <si>
    <t>Налоги на товары ( Работы, услуги) реализуемые на территории Российской Федерации</t>
  </si>
  <si>
    <t>10300000000000000</t>
  </si>
  <si>
    <t>Инициативные проекты, зачисляемые в бюджеты сельских поселений ( инициативные платежи граждан на реализацию проекта Благоустройства центрального парка с. Алексеевка) с использованием средств областного бюджета)</t>
  </si>
  <si>
    <t>20215001100001150</t>
  </si>
  <si>
    <t>20220000000000150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</si>
  <si>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апреля 2023 года      
</t>
  </si>
  <si>
    <t>Утвержденные бюджетные назначения на                        1 апреля 2023 г.</t>
  </si>
  <si>
    <t>Исполнено на 1 апреля 2023 г.</t>
  </si>
  <si>
    <t>% исполнения плана                       2023 года</t>
  </si>
  <si>
    <t>% исполнения 2023 года к 2022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</si>
  <si>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апреля 2023 г.
</t>
  </si>
  <si>
    <t>Утвержденные бюджетные назначения на           1 апреля 2023 г. (тыс.руб)</t>
  </si>
  <si>
    <t>Исполнено на 1 апреля 2023 г. (тыс.руб)</t>
  </si>
  <si>
    <t>% исполнения плана 2023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</si>
  <si>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апреля 2023 года     
</t>
  </si>
  <si>
    <t>Межбюджетные трансферты  общего характера бюджетам бюджетной системы Российской Федерации</t>
  </si>
  <si>
    <t>Межбюджетные трансферты</t>
  </si>
  <si>
    <t>00 1400 0000000000 000</t>
  </si>
  <si>
    <t>00 1403 0000000000 000</t>
  </si>
  <si>
    <t>св. 2,6 раза</t>
  </si>
  <si>
    <t>св. 2 раз</t>
  </si>
  <si>
    <t>Муниципальная программа "Развитие культуры Алексеевского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</si>
  <si>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Алексеевского муниципального образования Базарно-Карабулакского муниципального района"</t>
  </si>
  <si>
    <t>Муниципальная программа "Укрепление материально-технической базы МБУК "КДЦ Алексеевского МО" на 2022 год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</si>
</sst>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</numFmts>
  <fonts count="2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4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5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6"/>
    <xf numFmtId="0" fontId="8" fillId="0" borderId="7">
      <alignment horizontal="center"/>
    </xf>
    <xf numFmtId="0" fontId="9" fillId="0" borderId="8">
      <alignment horizontal="right"/>
    </xf>
    <xf numFmtId="0" fontId="8" fillId="0" borderId="0"/>
    <xf numFmtId="0" fontId="8" fillId="0" borderId="9">
      <alignment horizontal="right"/>
    </xf>
    <xf numFmtId="49" fontId="8" fillId="0" borderId="10">
      <alignment horizontal="center"/>
    </xf>
    <xf numFmtId="0" fontId="9" fillId="0" borderId="11">
      <alignment horizontal="right"/>
    </xf>
    <xf numFmtId="0" fontId="11" fillId="0" borderId="0"/>
    <xf numFmtId="167" fontId="8" fillId="0" borderId="12">
      <alignment horizontal="center"/>
    </xf>
    <xf numFmtId="0" fontId="8" fillId="0" borderId="0">
      <alignment horizontal="left"/>
    </xf>
    <xf numFmtId="49" fontId="8" fillId="0" borderId="0"/>
    <xf numFmtId="49" fontId="8" fillId="0" borderId="9">
      <alignment horizontal="right" vertical="center"/>
    </xf>
    <xf numFmtId="49" fontId="8" fillId="0" borderId="12">
      <alignment horizontal="center" vertical="center"/>
    </xf>
    <xf numFmtId="0" fontId="8" fillId="0" borderId="5">
      <alignment horizontal="left" wrapText="1"/>
    </xf>
    <xf numFmtId="49" fontId="8" fillId="0" borderId="12">
      <alignment horizontal="center"/>
    </xf>
    <xf numFmtId="0" fontId="8" fillId="0" borderId="13">
      <alignment horizontal="left" wrapText="1"/>
    </xf>
    <xf numFmtId="49" fontId="8" fillId="0" borderId="9">
      <alignment horizontal="right"/>
    </xf>
    <xf numFmtId="0" fontId="8" fillId="0" borderId="14">
      <alignment horizontal="left"/>
    </xf>
    <xf numFmtId="49" fontId="8" fillId="0" borderId="14"/>
    <xf numFmtId="49" fontId="8" fillId="0" borderId="9"/>
    <xf numFmtId="49" fontId="8" fillId="0" borderId="15">
      <alignment horizontal="center"/>
    </xf>
    <xf numFmtId="0" fontId="7" fillId="0" borderId="5">
      <alignment horizontal="center"/>
    </xf>
    <xf numFmtId="0" fontId="8" fillId="0" borderId="16">
      <alignment horizontal="center" vertical="top" wrapText="1"/>
    </xf>
    <xf numFmtId="49" fontId="8" fillId="0" borderId="16">
      <alignment horizontal="center" vertical="top" wrapText="1"/>
    </xf>
    <xf numFmtId="0" fontId="6" fillId="0" borderId="17"/>
    <xf numFmtId="0" fontId="6" fillId="0" borderId="8"/>
    <xf numFmtId="0" fontId="8" fillId="0" borderId="16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0" fontId="8" fillId="0" borderId="24">
      <alignment horizontal="left" wrapText="1" indent="2"/>
    </xf>
    <xf numFmtId="49" fontId="8" fillId="0" borderId="25">
      <alignment horizontal="center" shrinkToFit="1"/>
    </xf>
    <xf numFmtId="49" fontId="8" fillId="0" borderId="26">
      <alignment horizontal="center"/>
    </xf>
    <xf numFmtId="4" fontId="8" fillId="0" borderId="26">
      <alignment horizontal="right" shrinkToFit="1"/>
    </xf>
    <xf numFmtId="49" fontId="8" fillId="0" borderId="0">
      <alignment horizontal="right"/>
    </xf>
    <xf numFmtId="0" fontId="7" fillId="0" borderId="8">
      <alignment horizontal="center"/>
    </xf>
    <xf numFmtId="0" fontId="8" fillId="0" borderId="7">
      <alignment horizontal="center" vertical="center" shrinkToFit="1"/>
    </xf>
    <xf numFmtId="49" fontId="8" fillId="0" borderId="7">
      <alignment horizontal="center" vertical="center" shrinkToFit="1"/>
    </xf>
    <xf numFmtId="49" fontId="6" fillId="0" borderId="8"/>
    <xf numFmtId="0" fontId="8" fillId="0" borderId="19">
      <alignment horizontal="center" shrinkToFit="1"/>
    </xf>
    <xf numFmtId="4" fontId="8" fillId="0" borderId="27">
      <alignment horizontal="right" shrinkToFit="1"/>
    </xf>
    <xf numFmtId="49" fontId="6" fillId="0" borderId="11"/>
    <xf numFmtId="0" fontId="8" fillId="0" borderId="22">
      <alignment horizontal="center" shrinkToFit="1"/>
    </xf>
    <xf numFmtId="168" fontId="8" fillId="0" borderId="23">
      <alignment horizontal="right" shrinkToFit="1"/>
    </xf>
    <xf numFmtId="168" fontId="8" fillId="0" borderId="28">
      <alignment horizontal="right" shrinkToFit="1"/>
    </xf>
    <xf numFmtId="0" fontId="8" fillId="0" borderId="29">
      <alignment horizontal="left" wrapText="1"/>
    </xf>
    <xf numFmtId="49" fontId="8" fillId="0" borderId="25">
      <alignment horizontal="center" wrapText="1"/>
    </xf>
    <xf numFmtId="49" fontId="8" fillId="0" borderId="26">
      <alignment horizontal="center" wrapText="1"/>
    </xf>
    <xf numFmtId="4" fontId="8" fillId="0" borderId="26">
      <alignment horizontal="right" wrapText="1"/>
    </xf>
    <xf numFmtId="4" fontId="8" fillId="0" borderId="24">
      <alignment horizontal="right" wrapText="1"/>
    </xf>
    <xf numFmtId="0" fontId="6" fillId="0" borderId="11">
      <alignment wrapText="1"/>
    </xf>
    <xf numFmtId="0" fontId="8" fillId="0" borderId="30">
      <alignment horizontal="left" wrapText="1"/>
    </xf>
    <xf numFmtId="49" fontId="8" fillId="0" borderId="31">
      <alignment horizontal="center" shrinkToFit="1"/>
    </xf>
    <xf numFmtId="49" fontId="8" fillId="0" borderId="32">
      <alignment horizontal="center"/>
    </xf>
    <xf numFmtId="4" fontId="8" fillId="0" borderId="32">
      <alignment horizontal="right" shrinkToFit="1"/>
    </xf>
    <xf numFmtId="49" fontId="8" fillId="0" borderId="33">
      <alignment horizontal="center"/>
    </xf>
    <xf numFmtId="0" fontId="6" fillId="0" borderId="11"/>
    <xf numFmtId="0" fontId="11" fillId="0" borderId="14"/>
    <xf numFmtId="0" fontId="11" fillId="0" borderId="34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5">
      <alignment horizontal="left"/>
    </xf>
    <xf numFmtId="49" fontId="8" fillId="0" borderId="5">
      <alignment horizontal="left"/>
    </xf>
    <xf numFmtId="0" fontId="8" fillId="0" borderId="5">
      <alignment horizontal="center" shrinkToFit="1"/>
    </xf>
    <xf numFmtId="49" fontId="8" fillId="0" borderId="5">
      <alignment horizontal="center" vertical="center" shrinkToFit="1"/>
    </xf>
    <xf numFmtId="49" fontId="6" fillId="0" borderId="5">
      <alignment shrinkToFit="1"/>
    </xf>
    <xf numFmtId="49" fontId="8" fillId="0" borderId="5">
      <alignment horizontal="right"/>
    </xf>
    <xf numFmtId="0" fontId="8" fillId="0" borderId="19">
      <alignment horizontal="center" vertical="center" shrinkToFit="1"/>
    </xf>
    <xf numFmtId="49" fontId="8" fillId="0" borderId="20">
      <alignment horizontal="center" vertical="center"/>
    </xf>
    <xf numFmtId="0" fontId="8" fillId="0" borderId="18">
      <alignment horizontal="left" wrapText="1" indent="2"/>
    </xf>
    <xf numFmtId="0" fontId="8" fillId="0" borderId="35">
      <alignment horizontal="center" vertical="center" shrinkToFit="1"/>
    </xf>
    <xf numFmtId="49" fontId="8" fillId="0" borderId="16">
      <alignment horizontal="center" vertical="center"/>
    </xf>
    <xf numFmtId="168" fontId="8" fillId="0" borderId="16">
      <alignment horizontal="right" vertical="center" shrinkToFit="1"/>
    </xf>
    <xf numFmtId="168" fontId="8" fillId="0" borderId="30">
      <alignment horizontal="right" vertical="center" shrinkToFit="1"/>
    </xf>
    <xf numFmtId="0" fontId="8" fillId="0" borderId="36">
      <alignment horizontal="left" wrapText="1"/>
    </xf>
    <xf numFmtId="4" fontId="8" fillId="0" borderId="16">
      <alignment horizontal="right" shrinkToFit="1"/>
    </xf>
    <xf numFmtId="4" fontId="8" fillId="0" borderId="30">
      <alignment horizontal="right" shrinkToFit="1"/>
    </xf>
    <xf numFmtId="0" fontId="8" fillId="0" borderId="21">
      <alignment horizontal="left" wrapText="1" indent="2"/>
    </xf>
    <xf numFmtId="0" fontId="13" fillId="0" borderId="30">
      <alignment wrapText="1"/>
    </xf>
    <xf numFmtId="0" fontId="13" fillId="0" borderId="30"/>
    <xf numFmtId="0" fontId="13" fillId="2" borderId="30">
      <alignment wrapText="1"/>
    </xf>
    <xf numFmtId="0" fontId="8" fillId="2" borderId="29">
      <alignment horizontal="left" wrapText="1"/>
    </xf>
    <xf numFmtId="49" fontId="8" fillId="0" borderId="30">
      <alignment horizontal="center" shrinkToFit="1"/>
    </xf>
    <xf numFmtId="49" fontId="8" fillId="0" borderId="16">
      <alignment horizontal="center" vertical="center" shrinkToFit="1"/>
    </xf>
    <xf numFmtId="0" fontId="6" fillId="0" borderId="14">
      <alignment horizontal="left"/>
    </xf>
    <xf numFmtId="0" fontId="6" fillId="0" borderId="34">
      <alignment horizontal="left" wrapText="1"/>
    </xf>
    <xf numFmtId="0" fontId="6" fillId="0" borderId="34">
      <alignment horizontal="left"/>
    </xf>
    <xf numFmtId="0" fontId="8" fillId="0" borderId="34"/>
    <xf numFmtId="49" fontId="6" fillId="0" borderId="34"/>
    <xf numFmtId="49" fontId="6" fillId="0" borderId="34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5">
      <alignment horizontal="center" wrapText="1"/>
    </xf>
    <xf numFmtId="0" fontId="14" fillId="0" borderId="0">
      <alignment horizontal="center"/>
    </xf>
    <xf numFmtId="0" fontId="14" fillId="0" borderId="14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4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5"/>
    <xf numFmtId="0" fontId="11" fillId="0" borderId="0"/>
    <xf numFmtId="0" fontId="6" fillId="0" borderId="5"/>
    <xf numFmtId="0" fontId="6" fillId="0" borderId="16">
      <alignment horizontal="left" wrapText="1"/>
    </xf>
    <xf numFmtId="0" fontId="6" fillId="0" borderId="14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6">
      <alignment horizontal="left"/>
    </xf>
    <xf numFmtId="0" fontId="5" fillId="0" borderId="0"/>
    <xf numFmtId="0" fontId="11" fillId="0" borderId="5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61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17" fillId="0" borderId="1" xfId="0" applyFont="1" applyFill="1" applyBorder="1" applyAlignment="1">
      <alignment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1" fontId="20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top" wrapText="1"/>
    </xf>
    <xf numFmtId="1" fontId="21" fillId="0" borderId="1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right" vertical="center" wrapText="1"/>
    </xf>
    <xf numFmtId="164" fontId="17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" fontId="22" fillId="0" borderId="1" xfId="0" applyNumberFormat="1" applyFont="1" applyBorder="1" applyAlignment="1">
      <alignment horizontal="right" vertical="center" wrapText="1"/>
    </xf>
    <xf numFmtId="0" fontId="18" fillId="0" borderId="37" xfId="1" applyNumberFormat="1" applyFont="1" applyFill="1" applyBorder="1" applyAlignment="1" applyProtection="1">
      <alignment horizontal="left" vertical="top" wrapText="1"/>
      <protection hidden="1"/>
    </xf>
    <xf numFmtId="1" fontId="18" fillId="0" borderId="38" xfId="1" applyNumberFormat="1" applyFont="1" applyFill="1" applyBorder="1" applyAlignment="1" applyProtection="1">
      <alignment horizontal="right" vertical="center"/>
      <protection hidden="1"/>
    </xf>
    <xf numFmtId="0" fontId="1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right" vertical="center" wrapText="1"/>
    </xf>
    <xf numFmtId="164" fontId="17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164" fontId="22" fillId="0" borderId="1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center" vertical="center" wrapText="1"/>
    </xf>
    <xf numFmtId="166" fontId="18" fillId="0" borderId="3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vertical="center" wrapText="1"/>
    </xf>
    <xf numFmtId="165" fontId="17" fillId="0" borderId="1" xfId="0" applyNumberFormat="1" applyFont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165" fontId="16" fillId="0" borderId="4" xfId="0" applyNumberFormat="1" applyFont="1" applyFill="1" applyBorder="1" applyAlignment="1">
      <alignment horizontal="right" vertical="center" wrapText="1"/>
    </xf>
    <xf numFmtId="165" fontId="17" fillId="0" borderId="1" xfId="0" applyNumberFormat="1" applyFont="1" applyFill="1" applyBorder="1" applyAlignment="1">
      <alignment horizontal="right" vertical="center" wrapText="1"/>
    </xf>
    <xf numFmtId="165" fontId="17" fillId="0" borderId="4" xfId="0" applyNumberFormat="1" applyFont="1" applyFill="1" applyBorder="1" applyAlignment="1">
      <alignment horizontal="right" vertical="center" wrapText="1"/>
    </xf>
    <xf numFmtId="165" fontId="17" fillId="4" borderId="1" xfId="0" applyNumberFormat="1" applyFont="1" applyFill="1" applyBorder="1" applyAlignment="1">
      <alignment horizontal="right" vertical="center" wrapText="1"/>
    </xf>
    <xf numFmtId="165" fontId="18" fillId="0" borderId="1" xfId="0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6" fontId="18" fillId="0" borderId="3" xfId="3" applyNumberFormat="1" applyFont="1" applyFill="1" applyBorder="1" applyAlignment="1" applyProtection="1">
      <alignment vertical="top" wrapText="1"/>
      <protection hidden="1"/>
    </xf>
  </cellXfs>
  <cellStyles count="154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3" xfId="3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0"/>
  <sheetViews>
    <sheetView topLeftCell="A31" zoomScaleNormal="100" workbookViewId="0">
      <selection activeCell="A47" sqref="A47"/>
    </sheetView>
  </sheetViews>
  <sheetFormatPr defaultRowHeight="12.75"/>
  <cols>
    <col min="1" max="1" width="31.7109375" style="2" customWidth="1"/>
    <col min="2" max="2" width="22.85546875" style="2" customWidth="1"/>
    <col min="3" max="3" width="11.7109375" style="2" customWidth="1"/>
    <col min="4" max="4" width="15" style="2" customWidth="1"/>
    <col min="5" max="5" width="11.5703125" style="2" customWidth="1"/>
    <col min="6" max="6" width="12" style="2" customWidth="1"/>
    <col min="7" max="7" width="12.7109375" style="2" customWidth="1"/>
    <col min="8" max="16384" width="9.140625" style="2"/>
  </cols>
  <sheetData>
    <row r="1" spans="1:8">
      <c r="A1" s="5"/>
      <c r="B1" s="5"/>
      <c r="C1" s="5"/>
      <c r="D1" s="5"/>
      <c r="E1" s="5"/>
      <c r="F1" s="5"/>
      <c r="G1" s="5"/>
    </row>
    <row r="2" spans="1:8" ht="58.5" customHeight="1">
      <c r="A2" s="57" t="s">
        <v>90</v>
      </c>
      <c r="B2" s="58"/>
      <c r="C2" s="58"/>
      <c r="D2" s="58"/>
      <c r="E2" s="58"/>
      <c r="F2" s="58"/>
      <c r="G2" s="58"/>
    </row>
    <row r="3" spans="1:8">
      <c r="A3" s="5"/>
      <c r="B3" s="5"/>
      <c r="C3" s="5"/>
      <c r="D3" s="5"/>
      <c r="E3" s="5"/>
      <c r="F3" s="5"/>
      <c r="G3" s="6" t="s">
        <v>40</v>
      </c>
    </row>
    <row r="4" spans="1:8" ht="63.75" customHeight="1">
      <c r="A4" s="4" t="s">
        <v>0</v>
      </c>
      <c r="B4" s="4" t="s">
        <v>1</v>
      </c>
      <c r="C4" s="8" t="s">
        <v>83</v>
      </c>
      <c r="D4" s="8" t="s">
        <v>91</v>
      </c>
      <c r="E4" s="8" t="s">
        <v>92</v>
      </c>
      <c r="F4" s="9" t="s">
        <v>93</v>
      </c>
      <c r="G4" s="8" t="s">
        <v>94</v>
      </c>
    </row>
    <row r="5" spans="1:8" ht="15.75" customHeight="1">
      <c r="A5" s="18" t="s">
        <v>2</v>
      </c>
      <c r="B5" s="19"/>
      <c r="C5" s="20">
        <f>C7+C21</f>
        <v>1549</v>
      </c>
      <c r="D5" s="50">
        <f>D7+D21</f>
        <v>17325.2</v>
      </c>
      <c r="E5" s="50">
        <f>E7+E21</f>
        <v>1586</v>
      </c>
      <c r="F5" s="51">
        <f>E5/D5*100</f>
        <v>9.154295477108489</v>
      </c>
      <c r="G5" s="20">
        <f>E5/C5*100</f>
        <v>102.38863783085861</v>
      </c>
    </row>
    <row r="6" spans="1:8" ht="15" customHeight="1">
      <c r="A6" s="21" t="s">
        <v>3</v>
      </c>
      <c r="B6" s="22"/>
      <c r="C6" s="12"/>
      <c r="D6" s="52"/>
      <c r="E6" s="52"/>
      <c r="F6" s="53"/>
      <c r="G6" s="12"/>
    </row>
    <row r="7" spans="1:8">
      <c r="A7" s="23" t="s">
        <v>42</v>
      </c>
      <c r="B7" s="24">
        <v>1E+16</v>
      </c>
      <c r="C7" s="25">
        <v>1330.9</v>
      </c>
      <c r="D7" s="49">
        <v>8489.6</v>
      </c>
      <c r="E7" s="49">
        <v>1409.7</v>
      </c>
      <c r="F7" s="53">
        <f t="shared" ref="F7:F29" si="0">E7/D7*100</f>
        <v>16.60502261590652</v>
      </c>
      <c r="G7" s="12">
        <f t="shared" ref="G7:G28" si="1">E7/C7*100</f>
        <v>105.92080546998271</v>
      </c>
    </row>
    <row r="8" spans="1:8">
      <c r="A8" s="23" t="s">
        <v>43</v>
      </c>
      <c r="B8" s="24">
        <v>1.01E+16</v>
      </c>
      <c r="C8" s="25">
        <v>355.8</v>
      </c>
      <c r="D8" s="49">
        <v>2223.3000000000002</v>
      </c>
      <c r="E8" s="49">
        <v>197.2</v>
      </c>
      <c r="F8" s="53">
        <f t="shared" si="0"/>
        <v>8.8696981963747579</v>
      </c>
      <c r="G8" s="12">
        <f t="shared" si="1"/>
        <v>55.424395727937039</v>
      </c>
    </row>
    <row r="9" spans="1:8">
      <c r="A9" s="26" t="s">
        <v>44</v>
      </c>
      <c r="B9" s="27" t="s">
        <v>45</v>
      </c>
      <c r="C9" s="25">
        <v>355.8</v>
      </c>
      <c r="D9" s="49">
        <v>2223.3000000000002</v>
      </c>
      <c r="E9" s="49">
        <v>197.2</v>
      </c>
      <c r="F9" s="53">
        <f t="shared" si="0"/>
        <v>8.8696981963747579</v>
      </c>
      <c r="G9" s="12">
        <f t="shared" si="1"/>
        <v>55.424395727937039</v>
      </c>
    </row>
    <row r="10" spans="1:8" ht="41.25" customHeight="1">
      <c r="A10" s="26" t="s">
        <v>85</v>
      </c>
      <c r="B10" s="27" t="s">
        <v>86</v>
      </c>
      <c r="C10" s="25">
        <v>444.1</v>
      </c>
      <c r="D10" s="49">
        <v>1969.3</v>
      </c>
      <c r="E10" s="49">
        <v>480.3</v>
      </c>
      <c r="F10" s="53">
        <f t="shared" si="0"/>
        <v>24.389376935967096</v>
      </c>
      <c r="G10" s="12">
        <f t="shared" si="1"/>
        <v>108.15131727088495</v>
      </c>
    </row>
    <row r="11" spans="1:8" ht="15.75" customHeight="1">
      <c r="A11" s="26" t="s">
        <v>46</v>
      </c>
      <c r="B11" s="28">
        <v>1.05E+16</v>
      </c>
      <c r="C11" s="25">
        <v>257.5</v>
      </c>
      <c r="D11" s="49">
        <v>1230</v>
      </c>
      <c r="E11" s="49">
        <v>662</v>
      </c>
      <c r="F11" s="53">
        <f t="shared" si="0"/>
        <v>53.821138211382113</v>
      </c>
      <c r="G11" s="12" t="s">
        <v>104</v>
      </c>
      <c r="H11" s="42"/>
    </row>
    <row r="12" spans="1:8" ht="25.5">
      <c r="A12" s="26" t="s">
        <v>47</v>
      </c>
      <c r="B12" s="27" t="s">
        <v>48</v>
      </c>
      <c r="C12" s="25">
        <v>257.5</v>
      </c>
      <c r="D12" s="49">
        <v>1230</v>
      </c>
      <c r="E12" s="49">
        <v>662</v>
      </c>
      <c r="F12" s="53">
        <f t="shared" si="0"/>
        <v>53.821138211382113</v>
      </c>
      <c r="G12" s="12" t="s">
        <v>104</v>
      </c>
      <c r="H12" s="42"/>
    </row>
    <row r="13" spans="1:8">
      <c r="A13" s="26" t="s">
        <v>49</v>
      </c>
      <c r="B13" s="28">
        <v>1.06E+16</v>
      </c>
      <c r="C13" s="25">
        <v>273.3</v>
      </c>
      <c r="D13" s="49">
        <v>3067</v>
      </c>
      <c r="E13" s="49">
        <v>70.2</v>
      </c>
      <c r="F13" s="53">
        <f t="shared" si="0"/>
        <v>2.2888816432996415</v>
      </c>
      <c r="G13" s="12">
        <f t="shared" si="1"/>
        <v>25.686059275521405</v>
      </c>
      <c r="H13" s="42"/>
    </row>
    <row r="14" spans="1:8">
      <c r="A14" s="26" t="s">
        <v>50</v>
      </c>
      <c r="B14" s="27" t="s">
        <v>51</v>
      </c>
      <c r="C14" s="25">
        <v>25.4</v>
      </c>
      <c r="D14" s="49">
        <v>375</v>
      </c>
      <c r="E14" s="49">
        <v>-18.3</v>
      </c>
      <c r="F14" s="53">
        <f t="shared" si="0"/>
        <v>-4.88</v>
      </c>
      <c r="G14" s="12">
        <f t="shared" si="1"/>
        <v>-72.047244094488192</v>
      </c>
      <c r="H14" s="42"/>
    </row>
    <row r="15" spans="1:8">
      <c r="A15" s="26" t="s">
        <v>52</v>
      </c>
      <c r="B15" s="27" t="s">
        <v>53</v>
      </c>
      <c r="C15" s="25">
        <v>247.9</v>
      </c>
      <c r="D15" s="49">
        <v>2692</v>
      </c>
      <c r="E15" s="49">
        <v>88.5</v>
      </c>
      <c r="F15" s="53">
        <f t="shared" si="0"/>
        <v>3.2875185735512633</v>
      </c>
      <c r="G15" s="12">
        <f t="shared" si="1"/>
        <v>35.699878983461069</v>
      </c>
      <c r="H15" s="42"/>
    </row>
    <row r="16" spans="1:8" ht="17.25" customHeight="1">
      <c r="A16" s="26" t="s">
        <v>54</v>
      </c>
      <c r="B16" s="28">
        <v>1.08E+16</v>
      </c>
      <c r="C16" s="25">
        <v>0.2</v>
      </c>
      <c r="D16" s="52">
        <v>0</v>
      </c>
      <c r="E16" s="52">
        <v>0</v>
      </c>
      <c r="F16" s="53">
        <v>0</v>
      </c>
      <c r="G16" s="12">
        <f t="shared" si="1"/>
        <v>0</v>
      </c>
      <c r="H16" s="42"/>
    </row>
    <row r="17" spans="1:8" ht="51" hidden="1">
      <c r="A17" s="26" t="s">
        <v>67</v>
      </c>
      <c r="B17" s="28">
        <v>1.11E+16</v>
      </c>
      <c r="C17" s="25"/>
      <c r="D17" s="54"/>
      <c r="E17" s="54"/>
      <c r="F17" s="53" t="e">
        <f t="shared" si="0"/>
        <v>#DIV/0!</v>
      </c>
      <c r="G17" s="12" t="e">
        <f t="shared" si="1"/>
        <v>#DIV/0!</v>
      </c>
      <c r="H17" s="42"/>
    </row>
    <row r="18" spans="1:8" ht="89.25" hidden="1">
      <c r="A18" s="29" t="s">
        <v>87</v>
      </c>
      <c r="B18" s="30">
        <v>1.17150301021731E+16</v>
      </c>
      <c r="C18" s="25"/>
      <c r="D18" s="54"/>
      <c r="E18" s="54"/>
      <c r="F18" s="53" t="e">
        <f t="shared" si="0"/>
        <v>#DIV/0!</v>
      </c>
      <c r="G18" s="12" t="e">
        <f t="shared" si="1"/>
        <v>#DIV/0!</v>
      </c>
      <c r="H18" s="42"/>
    </row>
    <row r="19" spans="1:8" ht="25.5" hidden="1" customHeight="1">
      <c r="A19" s="26" t="s">
        <v>55</v>
      </c>
      <c r="B19" s="28">
        <v>1.16E+16</v>
      </c>
      <c r="C19" s="25"/>
      <c r="D19" s="54"/>
      <c r="E19" s="54"/>
      <c r="F19" s="53" t="e">
        <f t="shared" si="0"/>
        <v>#DIV/0!</v>
      </c>
      <c r="G19" s="12" t="e">
        <f t="shared" si="1"/>
        <v>#DIV/0!</v>
      </c>
      <c r="H19" s="42"/>
    </row>
    <row r="20" spans="1:8" hidden="1">
      <c r="A20" s="26" t="s">
        <v>75</v>
      </c>
      <c r="B20" s="28">
        <v>1.17E+16</v>
      </c>
      <c r="C20" s="25"/>
      <c r="D20" s="54"/>
      <c r="E20" s="54"/>
      <c r="F20" s="53" t="e">
        <f t="shared" si="0"/>
        <v>#DIV/0!</v>
      </c>
      <c r="G20" s="12" t="e">
        <f t="shared" si="1"/>
        <v>#DIV/0!</v>
      </c>
      <c r="H20" s="42"/>
    </row>
    <row r="21" spans="1:8" ht="39.75" customHeight="1">
      <c r="A21" s="26" t="s">
        <v>56</v>
      </c>
      <c r="B21" s="27" t="s">
        <v>68</v>
      </c>
      <c r="C21" s="25">
        <f>C22+C27+C29+C25</f>
        <v>218.10000000000002</v>
      </c>
      <c r="D21" s="49">
        <v>8835.6</v>
      </c>
      <c r="E21" s="49">
        <v>176.3</v>
      </c>
      <c r="F21" s="53">
        <f t="shared" si="0"/>
        <v>1.9953370455883019</v>
      </c>
      <c r="G21" s="12">
        <f t="shared" si="1"/>
        <v>80.834479596515351</v>
      </c>
      <c r="H21" s="42"/>
    </row>
    <row r="22" spans="1:8" ht="54.75" customHeight="1">
      <c r="A22" s="26" t="s">
        <v>57</v>
      </c>
      <c r="B22" s="27" t="s">
        <v>69</v>
      </c>
      <c r="C22" s="25">
        <v>34.700000000000003</v>
      </c>
      <c r="D22" s="49">
        <v>145</v>
      </c>
      <c r="E22" s="49">
        <v>36.299999999999997</v>
      </c>
      <c r="F22" s="53">
        <f t="shared" si="0"/>
        <v>25.034482758620687</v>
      </c>
      <c r="G22" s="12">
        <f t="shared" si="1"/>
        <v>104.61095100864553</v>
      </c>
      <c r="H22" s="42"/>
    </row>
    <row r="23" spans="1:8" ht="51">
      <c r="A23" s="26" t="s">
        <v>58</v>
      </c>
      <c r="B23" s="27" t="s">
        <v>88</v>
      </c>
      <c r="C23" s="25">
        <v>34.700000000000003</v>
      </c>
      <c r="D23" s="49">
        <v>145</v>
      </c>
      <c r="E23" s="49">
        <v>36.299999999999997</v>
      </c>
      <c r="F23" s="53">
        <f t="shared" si="0"/>
        <v>25.034482758620687</v>
      </c>
      <c r="G23" s="12">
        <f t="shared" si="1"/>
        <v>104.61095100864553</v>
      </c>
      <c r="H23" s="42"/>
    </row>
    <row r="24" spans="1:8" ht="66" hidden="1" customHeight="1">
      <c r="A24" s="26" t="s">
        <v>73</v>
      </c>
      <c r="B24" s="27" t="s">
        <v>82</v>
      </c>
      <c r="C24" s="12"/>
      <c r="D24" s="54"/>
      <c r="E24" s="54"/>
      <c r="F24" s="53" t="e">
        <f t="shared" si="0"/>
        <v>#DIV/0!</v>
      </c>
      <c r="G24" s="12" t="e">
        <f t="shared" si="1"/>
        <v>#DIV/0!</v>
      </c>
      <c r="H24" s="42"/>
    </row>
    <row r="25" spans="1:8" ht="42" customHeight="1">
      <c r="A25" s="26" t="s">
        <v>74</v>
      </c>
      <c r="B25" s="27" t="s">
        <v>89</v>
      </c>
      <c r="C25" s="12">
        <v>102</v>
      </c>
      <c r="D25" s="55">
        <v>0</v>
      </c>
      <c r="E25" s="55">
        <v>0</v>
      </c>
      <c r="F25" s="53">
        <v>0</v>
      </c>
      <c r="G25" s="12">
        <f t="shared" si="1"/>
        <v>0</v>
      </c>
      <c r="H25" s="42"/>
    </row>
    <row r="26" spans="1:8" s="39" customFormat="1" ht="42" customHeight="1">
      <c r="A26" s="26" t="s">
        <v>74</v>
      </c>
      <c r="B26" s="27" t="s">
        <v>89</v>
      </c>
      <c r="C26" s="12">
        <v>0</v>
      </c>
      <c r="D26" s="52">
        <v>7443</v>
      </c>
      <c r="E26" s="55">
        <v>0</v>
      </c>
      <c r="F26" s="53">
        <f t="shared" si="0"/>
        <v>0</v>
      </c>
      <c r="G26" s="12">
        <v>0</v>
      </c>
      <c r="H26" s="42"/>
    </row>
    <row r="27" spans="1:8" ht="52.5" customHeight="1">
      <c r="A27" s="26" t="s">
        <v>59</v>
      </c>
      <c r="B27" s="27" t="s">
        <v>70</v>
      </c>
      <c r="C27" s="25">
        <v>42.2</v>
      </c>
      <c r="D27" s="49">
        <v>288.10000000000002</v>
      </c>
      <c r="E27" s="49">
        <v>60</v>
      </c>
      <c r="F27" s="53">
        <f t="shared" si="0"/>
        <v>20.826102047900033</v>
      </c>
      <c r="G27" s="12">
        <f t="shared" si="1"/>
        <v>142.18009478672982</v>
      </c>
      <c r="H27" s="42"/>
    </row>
    <row r="28" spans="1:8" ht="57" customHeight="1">
      <c r="A28" s="26" t="s">
        <v>60</v>
      </c>
      <c r="B28" s="27" t="s">
        <v>71</v>
      </c>
      <c r="C28" s="25">
        <v>42.2</v>
      </c>
      <c r="D28" s="49">
        <v>288.10000000000002</v>
      </c>
      <c r="E28" s="49">
        <v>60</v>
      </c>
      <c r="F28" s="53">
        <f t="shared" si="0"/>
        <v>20.826102047900033</v>
      </c>
      <c r="G28" s="12">
        <f t="shared" si="1"/>
        <v>142.18009478672982</v>
      </c>
      <c r="H28" s="42"/>
    </row>
    <row r="29" spans="1:8" ht="18" customHeight="1">
      <c r="A29" s="26" t="s">
        <v>61</v>
      </c>
      <c r="B29" s="27" t="s">
        <v>72</v>
      </c>
      <c r="C29" s="25">
        <v>39.200000000000003</v>
      </c>
      <c r="D29" s="49">
        <v>959.5</v>
      </c>
      <c r="E29" s="49">
        <v>80</v>
      </c>
      <c r="F29" s="53">
        <f t="shared" si="0"/>
        <v>8.3376758728504434</v>
      </c>
      <c r="G29" s="12" t="s">
        <v>105</v>
      </c>
      <c r="H29" s="42"/>
    </row>
    <row r="30" spans="1:8" ht="18.75" customHeight="1">
      <c r="A30" s="18" t="s">
        <v>4</v>
      </c>
      <c r="B30" s="15"/>
      <c r="C30" s="20">
        <f>C32+C36+C38+C41+C44+C46</f>
        <v>1659.3000000000002</v>
      </c>
      <c r="D30" s="20">
        <f>D32+D36+D38+D41+D44+D46</f>
        <v>19217.3</v>
      </c>
      <c r="E30" s="20">
        <f>E32+E36+E38+E41+E44+E46</f>
        <v>1829.6000000000001</v>
      </c>
      <c r="F30" s="44">
        <f>E30/D30*100</f>
        <v>9.520588219989282</v>
      </c>
      <c r="G30" s="20">
        <f t="shared" ref="G30:G45" si="2">E30/C30*100</f>
        <v>110.2633640691858</v>
      </c>
      <c r="H30" s="42"/>
    </row>
    <row r="31" spans="1:8">
      <c r="A31" s="31" t="s">
        <v>3</v>
      </c>
      <c r="B31" s="32"/>
      <c r="C31" s="20"/>
      <c r="D31" s="20"/>
      <c r="E31" s="20"/>
      <c r="F31" s="45"/>
      <c r="G31" s="12"/>
      <c r="H31" s="42"/>
    </row>
    <row r="32" spans="1:8" ht="16.5" customHeight="1">
      <c r="A32" s="31" t="s">
        <v>5</v>
      </c>
      <c r="B32" s="33" t="s">
        <v>6</v>
      </c>
      <c r="C32" s="12">
        <f>C33+C34+C35</f>
        <v>700.40000000000009</v>
      </c>
      <c r="D32" s="12">
        <f>D33+D34+D35</f>
        <v>3662</v>
      </c>
      <c r="E32" s="12">
        <f>E33+E34+E35</f>
        <v>865.5</v>
      </c>
      <c r="F32" s="45">
        <f t="shared" ref="F32:F47" si="3">E32/D32*100</f>
        <v>23.634625887493176</v>
      </c>
      <c r="G32" s="12">
        <f t="shared" si="2"/>
        <v>123.57224443175328</v>
      </c>
      <c r="H32" s="42"/>
    </row>
    <row r="33" spans="1:8" ht="51" customHeight="1">
      <c r="A33" s="31" t="s">
        <v>7</v>
      </c>
      <c r="B33" s="34" t="s">
        <v>8</v>
      </c>
      <c r="C33" s="12">
        <v>693.7</v>
      </c>
      <c r="D33" s="12">
        <v>3647.4</v>
      </c>
      <c r="E33" s="12">
        <v>858.9</v>
      </c>
      <c r="F33" s="45">
        <f t="shared" si="3"/>
        <v>23.54828096726435</v>
      </c>
      <c r="G33" s="12">
        <f t="shared" si="2"/>
        <v>123.8143289606458</v>
      </c>
      <c r="H33" s="42"/>
    </row>
    <row r="34" spans="1:8" ht="17.25" customHeight="1">
      <c r="A34" s="35" t="s">
        <v>78</v>
      </c>
      <c r="B34" s="34" t="s">
        <v>77</v>
      </c>
      <c r="C34" s="12">
        <v>0</v>
      </c>
      <c r="D34" s="43">
        <v>5</v>
      </c>
      <c r="E34" s="12">
        <v>0</v>
      </c>
      <c r="F34" s="45">
        <f t="shared" si="3"/>
        <v>0</v>
      </c>
      <c r="G34" s="12">
        <v>0</v>
      </c>
      <c r="H34" s="42"/>
    </row>
    <row r="35" spans="1:8" ht="24.75" customHeight="1">
      <c r="A35" s="31" t="s">
        <v>9</v>
      </c>
      <c r="B35" s="33" t="s">
        <v>10</v>
      </c>
      <c r="C35" s="12">
        <v>6.7</v>
      </c>
      <c r="D35" s="12">
        <v>9.6</v>
      </c>
      <c r="E35" s="12">
        <v>6.6</v>
      </c>
      <c r="F35" s="45">
        <f t="shared" si="3"/>
        <v>68.75</v>
      </c>
      <c r="G35" s="12">
        <f t="shared" si="2"/>
        <v>98.507462686567166</v>
      </c>
      <c r="H35" s="42"/>
    </row>
    <row r="36" spans="1:8" ht="24.75" customHeight="1">
      <c r="A36" s="31" t="s">
        <v>11</v>
      </c>
      <c r="B36" s="33" t="s">
        <v>12</v>
      </c>
      <c r="C36" s="12">
        <f>C37</f>
        <v>42.2</v>
      </c>
      <c r="D36" s="12">
        <f>D37</f>
        <v>288.10000000000002</v>
      </c>
      <c r="E36" s="12">
        <f>E37</f>
        <v>60</v>
      </c>
      <c r="F36" s="45">
        <f t="shared" si="3"/>
        <v>20.826102047900033</v>
      </c>
      <c r="G36" s="12">
        <f t="shared" si="2"/>
        <v>142.18009478672982</v>
      </c>
      <c r="H36" s="42"/>
    </row>
    <row r="37" spans="1:8" ht="25.5">
      <c r="A37" s="31" t="s">
        <v>13</v>
      </c>
      <c r="B37" s="33" t="s">
        <v>14</v>
      </c>
      <c r="C37" s="12">
        <v>42.2</v>
      </c>
      <c r="D37" s="12">
        <v>288.10000000000002</v>
      </c>
      <c r="E37" s="12">
        <v>60</v>
      </c>
      <c r="F37" s="45">
        <f t="shared" si="3"/>
        <v>20.826102047900033</v>
      </c>
      <c r="G37" s="12">
        <f t="shared" si="2"/>
        <v>142.18009478672982</v>
      </c>
      <c r="H37" s="42"/>
    </row>
    <row r="38" spans="1:8" ht="14.25" customHeight="1">
      <c r="A38" s="31" t="s">
        <v>15</v>
      </c>
      <c r="B38" s="33" t="s">
        <v>16</v>
      </c>
      <c r="C38" s="12">
        <f>C39+C40</f>
        <v>240</v>
      </c>
      <c r="D38" s="12">
        <f>D39+D40</f>
        <v>10333.4</v>
      </c>
      <c r="E38" s="12">
        <f>E39+E40</f>
        <v>188.2</v>
      </c>
      <c r="F38" s="45">
        <f t="shared" si="3"/>
        <v>1.8212785723963072</v>
      </c>
      <c r="G38" s="12">
        <f t="shared" si="2"/>
        <v>78.416666666666657</v>
      </c>
      <c r="H38" s="42"/>
    </row>
    <row r="39" spans="1:8" ht="25.5">
      <c r="A39" s="31" t="s">
        <v>17</v>
      </c>
      <c r="B39" s="33" t="s">
        <v>18</v>
      </c>
      <c r="C39" s="12">
        <v>240</v>
      </c>
      <c r="D39" s="12">
        <v>9775.4</v>
      </c>
      <c r="E39" s="12">
        <v>180.2</v>
      </c>
      <c r="F39" s="45">
        <f t="shared" si="3"/>
        <v>1.8434028275057797</v>
      </c>
      <c r="G39" s="12">
        <f t="shared" si="2"/>
        <v>75.083333333333329</v>
      </c>
      <c r="H39" s="42"/>
    </row>
    <row r="40" spans="1:8" ht="26.25" customHeight="1">
      <c r="A40" s="31" t="s">
        <v>80</v>
      </c>
      <c r="B40" s="33" t="s">
        <v>81</v>
      </c>
      <c r="C40" s="12">
        <v>0</v>
      </c>
      <c r="D40" s="12">
        <v>558</v>
      </c>
      <c r="E40" s="12">
        <v>8</v>
      </c>
      <c r="F40" s="45">
        <f t="shared" si="3"/>
        <v>1.4336917562724014</v>
      </c>
      <c r="G40" s="12">
        <v>0</v>
      </c>
      <c r="H40" s="42"/>
    </row>
    <row r="41" spans="1:8" ht="15" customHeight="1">
      <c r="A41" s="31" t="s">
        <v>19</v>
      </c>
      <c r="B41" s="33" t="s">
        <v>20</v>
      </c>
      <c r="C41" s="12">
        <f>C42+C43</f>
        <v>138.70000000000002</v>
      </c>
      <c r="D41" s="12">
        <f>D42+D43</f>
        <v>1323.6</v>
      </c>
      <c r="E41" s="12">
        <f>E42+E43</f>
        <v>174.2</v>
      </c>
      <c r="F41" s="45">
        <f t="shared" si="3"/>
        <v>13.161075853732246</v>
      </c>
      <c r="G41" s="12">
        <f t="shared" si="2"/>
        <v>125.5948089401586</v>
      </c>
      <c r="H41" s="42"/>
    </row>
    <row r="42" spans="1:8" ht="15" customHeight="1">
      <c r="A42" s="31" t="s">
        <v>21</v>
      </c>
      <c r="B42" s="33" t="s">
        <v>22</v>
      </c>
      <c r="C42" s="12">
        <v>4.3</v>
      </c>
      <c r="D42" s="12">
        <v>17.3</v>
      </c>
      <c r="E42" s="12">
        <v>5.2</v>
      </c>
      <c r="F42" s="45">
        <f t="shared" si="3"/>
        <v>30.057803468208093</v>
      </c>
      <c r="G42" s="12">
        <f t="shared" si="2"/>
        <v>120.93023255813955</v>
      </c>
      <c r="H42" s="42"/>
    </row>
    <row r="43" spans="1:8" ht="15" customHeight="1">
      <c r="A43" s="31" t="s">
        <v>23</v>
      </c>
      <c r="B43" s="33" t="s">
        <v>24</v>
      </c>
      <c r="C43" s="12">
        <v>134.4</v>
      </c>
      <c r="D43" s="12">
        <v>1306.3</v>
      </c>
      <c r="E43" s="12">
        <v>169</v>
      </c>
      <c r="F43" s="45">
        <f t="shared" si="3"/>
        <v>12.937303835259895</v>
      </c>
      <c r="G43" s="12">
        <f t="shared" si="2"/>
        <v>125.74404761904761</v>
      </c>
      <c r="H43" s="42"/>
    </row>
    <row r="44" spans="1:8" ht="15" customHeight="1">
      <c r="A44" s="31" t="s">
        <v>79</v>
      </c>
      <c r="B44" s="33" t="s">
        <v>25</v>
      </c>
      <c r="C44" s="12">
        <f>C45</f>
        <v>538</v>
      </c>
      <c r="D44" s="12">
        <f>D45</f>
        <v>2210.1999999999998</v>
      </c>
      <c r="E44" s="12">
        <f>E45</f>
        <v>541.70000000000005</v>
      </c>
      <c r="F44" s="45">
        <f t="shared" si="3"/>
        <v>24.509094199619948</v>
      </c>
      <c r="G44" s="12">
        <f t="shared" si="2"/>
        <v>100.68773234200745</v>
      </c>
      <c r="H44" s="42"/>
    </row>
    <row r="45" spans="1:8" ht="14.25" customHeight="1">
      <c r="A45" s="31" t="s">
        <v>26</v>
      </c>
      <c r="B45" s="33" t="s">
        <v>27</v>
      </c>
      <c r="C45" s="12">
        <v>538</v>
      </c>
      <c r="D45" s="12">
        <v>2210.1999999999998</v>
      </c>
      <c r="E45" s="12">
        <v>541.70000000000005</v>
      </c>
      <c r="F45" s="45">
        <f t="shared" si="3"/>
        <v>24.509094199619948</v>
      </c>
      <c r="G45" s="12">
        <f t="shared" si="2"/>
        <v>100.68773234200745</v>
      </c>
      <c r="H45" s="42"/>
    </row>
    <row r="46" spans="1:8" s="41" customFormat="1" ht="40.5" customHeight="1">
      <c r="A46" s="31" t="s">
        <v>100</v>
      </c>
      <c r="B46" s="33" t="s">
        <v>102</v>
      </c>
      <c r="C46" s="12">
        <f>C47</f>
        <v>0</v>
      </c>
      <c r="D46" s="12">
        <f>D47</f>
        <v>1400</v>
      </c>
      <c r="E46" s="12">
        <f>E47</f>
        <v>0</v>
      </c>
      <c r="F46" s="45">
        <f t="shared" si="3"/>
        <v>0</v>
      </c>
      <c r="G46" s="12">
        <v>0</v>
      </c>
      <c r="H46" s="42"/>
    </row>
    <row r="47" spans="1:8" s="41" customFormat="1" ht="18.75" customHeight="1">
      <c r="A47" s="31" t="s">
        <v>101</v>
      </c>
      <c r="B47" s="33" t="s">
        <v>103</v>
      </c>
      <c r="C47" s="12">
        <v>0</v>
      </c>
      <c r="D47" s="12">
        <v>1400</v>
      </c>
      <c r="E47" s="12">
        <v>0</v>
      </c>
      <c r="F47" s="45">
        <f t="shared" si="3"/>
        <v>0</v>
      </c>
      <c r="G47" s="12">
        <v>0</v>
      </c>
      <c r="H47" s="42"/>
    </row>
    <row r="48" spans="1:8" ht="30.75" customHeight="1">
      <c r="A48" s="31" t="s">
        <v>28</v>
      </c>
      <c r="B48" s="33"/>
      <c r="C48" s="12">
        <f>C5-C30</f>
        <v>-110.30000000000018</v>
      </c>
      <c r="D48" s="12">
        <f>D5-D30</f>
        <v>-1892.0999999999985</v>
      </c>
      <c r="E48" s="12">
        <f>E5-E30</f>
        <v>-243.60000000000014</v>
      </c>
      <c r="F48" s="12"/>
      <c r="G48" s="12"/>
      <c r="H48" s="42"/>
    </row>
    <row r="49" spans="1:8" ht="14.25" customHeight="1">
      <c r="A49" s="36" t="s">
        <v>29</v>
      </c>
      <c r="B49" s="37"/>
      <c r="C49" s="20">
        <f t="shared" ref="C49" si="4">C51</f>
        <v>110.29999999999995</v>
      </c>
      <c r="D49" s="20">
        <f t="shared" ref="D49:E49" si="5">D51</f>
        <v>1892.0999999999985</v>
      </c>
      <c r="E49" s="20">
        <f t="shared" si="5"/>
        <v>243.60000000000036</v>
      </c>
      <c r="F49" s="20"/>
      <c r="G49" s="20"/>
      <c r="H49" s="42"/>
    </row>
    <row r="50" spans="1:8">
      <c r="A50" s="31" t="s">
        <v>3</v>
      </c>
      <c r="B50" s="33"/>
      <c r="C50" s="12"/>
      <c r="D50" s="12"/>
      <c r="E50" s="12"/>
      <c r="F50" s="12"/>
      <c r="G50" s="12"/>
      <c r="H50" s="42"/>
    </row>
    <row r="51" spans="1:8" ht="27.75" customHeight="1">
      <c r="A51" s="31" t="s">
        <v>30</v>
      </c>
      <c r="B51" s="33" t="s">
        <v>31</v>
      </c>
      <c r="C51" s="12">
        <f>C52+C53</f>
        <v>110.29999999999995</v>
      </c>
      <c r="D51" s="12">
        <f>D52+D53</f>
        <v>1892.0999999999985</v>
      </c>
      <c r="E51" s="12">
        <f>E52+E53</f>
        <v>243.60000000000036</v>
      </c>
      <c r="F51" s="12"/>
      <c r="G51" s="12"/>
    </row>
    <row r="52" spans="1:8" ht="25.5">
      <c r="A52" s="31" t="s">
        <v>32</v>
      </c>
      <c r="B52" s="33" t="s">
        <v>33</v>
      </c>
      <c r="C52" s="12">
        <v>-1562.3</v>
      </c>
      <c r="D52" s="12">
        <v>-17325.2</v>
      </c>
      <c r="E52" s="12">
        <v>-2786.7</v>
      </c>
      <c r="F52" s="12"/>
      <c r="G52" s="12"/>
    </row>
    <row r="53" spans="1:8" ht="29.25" customHeight="1">
      <c r="A53" s="31" t="s">
        <v>34</v>
      </c>
      <c r="B53" s="33" t="s">
        <v>35</v>
      </c>
      <c r="C53" s="12">
        <v>1672.6</v>
      </c>
      <c r="D53" s="12">
        <v>19217.3</v>
      </c>
      <c r="E53" s="12">
        <v>3030.3</v>
      </c>
      <c r="F53" s="12"/>
      <c r="G53" s="12"/>
    </row>
    <row r="54" spans="1:8">
      <c r="A54" s="5"/>
      <c r="B54" s="5"/>
      <c r="C54" s="5"/>
      <c r="D54" s="5"/>
      <c r="E54" s="5"/>
      <c r="F54" s="5"/>
      <c r="G54" s="5"/>
    </row>
    <row r="55" spans="1:8">
      <c r="A55" s="5"/>
      <c r="B55" s="5"/>
      <c r="C55" s="5"/>
      <c r="D55" s="38"/>
      <c r="E55" s="5"/>
      <c r="F55" s="5"/>
      <c r="G55" s="5"/>
    </row>
    <row r="56" spans="1:8">
      <c r="A56" s="5"/>
      <c r="B56" s="5"/>
      <c r="C56" s="5"/>
      <c r="D56" s="5"/>
      <c r="E56" s="5"/>
      <c r="F56" s="5"/>
      <c r="G56" s="5"/>
    </row>
    <row r="57" spans="1:8" ht="15.75">
      <c r="A57" s="56" t="s">
        <v>41</v>
      </c>
      <c r="B57" s="56"/>
      <c r="C57" s="56"/>
      <c r="D57" s="56"/>
      <c r="E57" s="56"/>
      <c r="F57" s="56"/>
      <c r="G57" s="56"/>
    </row>
    <row r="58" spans="1:8">
      <c r="A58" s="5"/>
      <c r="B58" s="5"/>
      <c r="C58" s="5"/>
      <c r="D58" s="5"/>
      <c r="E58" s="5"/>
      <c r="F58" s="5"/>
      <c r="G58" s="5"/>
    </row>
    <row r="59" spans="1:8">
      <c r="A59" s="5"/>
      <c r="B59" s="5"/>
      <c r="C59" s="5"/>
      <c r="D59" s="5"/>
      <c r="E59" s="5"/>
      <c r="F59" s="5"/>
      <c r="G59" s="5"/>
    </row>
    <row r="60" spans="1:8">
      <c r="A60" s="5"/>
      <c r="B60" s="5"/>
      <c r="C60" s="5"/>
      <c r="D60" s="5"/>
      <c r="E60" s="5"/>
      <c r="F60" s="5"/>
      <c r="G60" s="5"/>
    </row>
  </sheetData>
  <mergeCells count="2">
    <mergeCell ref="A57:G57"/>
    <mergeCell ref="A2:G2"/>
  </mergeCells>
  <pageMargins left="0.70866141732283472" right="0.70866141732283472" top="0.74803149606299213" bottom="0.74803149606299213" header="0.31496062992125984" footer="0.31496062992125984"/>
  <pageSetup paperSize="9" scale="7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A8" sqref="A8"/>
    </sheetView>
  </sheetViews>
  <sheetFormatPr defaultRowHeight="15"/>
  <cols>
    <col min="1" max="1" width="22.28515625" style="1" customWidth="1"/>
    <col min="2" max="2" width="15.5703125" style="1" customWidth="1"/>
    <col min="3" max="3" width="12.140625" style="1" customWidth="1"/>
    <col min="4" max="4" width="15.140625" style="1" customWidth="1"/>
    <col min="5" max="5" width="11.140625" style="1" customWidth="1"/>
    <col min="6" max="6" width="11.42578125" style="1" customWidth="1"/>
    <col min="7" max="7" width="12.42578125" style="1" customWidth="1"/>
    <col min="8" max="16384" width="9.140625" style="1"/>
  </cols>
  <sheetData>
    <row r="1" spans="1:7">
      <c r="A1" s="14"/>
      <c r="B1" s="14"/>
      <c r="C1" s="14"/>
      <c r="D1" s="14"/>
      <c r="E1" s="14"/>
      <c r="F1" s="14"/>
      <c r="G1" s="14"/>
    </row>
    <row r="2" spans="1:7" ht="96" customHeight="1">
      <c r="A2" s="57" t="s">
        <v>95</v>
      </c>
      <c r="B2" s="58"/>
      <c r="C2" s="58"/>
      <c r="D2" s="58"/>
      <c r="E2" s="58"/>
      <c r="F2" s="58"/>
      <c r="G2" s="58"/>
    </row>
    <row r="3" spans="1:7">
      <c r="A3" s="5"/>
      <c r="B3" s="5"/>
      <c r="C3" s="5"/>
      <c r="D3" s="5"/>
      <c r="E3" s="5"/>
      <c r="F3" s="5"/>
      <c r="G3" s="6"/>
    </row>
    <row r="4" spans="1:7" ht="75" customHeight="1">
      <c r="A4" s="4" t="s">
        <v>36</v>
      </c>
      <c r="B4" s="4" t="s">
        <v>37</v>
      </c>
      <c r="C4" s="4" t="s">
        <v>84</v>
      </c>
      <c r="D4" s="4" t="s">
        <v>96</v>
      </c>
      <c r="E4" s="4" t="s">
        <v>97</v>
      </c>
      <c r="F4" s="4" t="s">
        <v>98</v>
      </c>
      <c r="G4" s="4" t="s">
        <v>94</v>
      </c>
    </row>
    <row r="5" spans="1:7" ht="51">
      <c r="A5" s="15" t="s">
        <v>38</v>
      </c>
      <c r="B5" s="46">
        <v>4.5</v>
      </c>
      <c r="C5" s="16">
        <v>550</v>
      </c>
      <c r="D5" s="16">
        <v>3089.1</v>
      </c>
      <c r="E5" s="16">
        <v>710.2</v>
      </c>
      <c r="F5" s="11">
        <f>E5/D5*100</f>
        <v>22.990515036742096</v>
      </c>
      <c r="G5" s="11">
        <f>E5/C5*100</f>
        <v>129.12727272727273</v>
      </c>
    </row>
    <row r="6" spans="1:7" ht="38.25">
      <c r="A6" s="17" t="s">
        <v>39</v>
      </c>
      <c r="B6" s="46">
        <v>2.8</v>
      </c>
      <c r="C6" s="16">
        <v>145.5</v>
      </c>
      <c r="D6" s="16">
        <v>1039.8</v>
      </c>
      <c r="E6" s="16">
        <v>228</v>
      </c>
      <c r="F6" s="11">
        <f>E6/D6*100</f>
        <v>21.927293710328911</v>
      </c>
      <c r="G6" s="11">
        <f>E6/C6*100</f>
        <v>156.70103092783506</v>
      </c>
    </row>
    <row r="7" spans="1:7">
      <c r="A7" s="14"/>
      <c r="B7" s="14"/>
      <c r="C7" s="14"/>
      <c r="D7" s="14"/>
      <c r="E7" s="14"/>
      <c r="F7" s="14"/>
      <c r="G7" s="14"/>
    </row>
    <row r="8" spans="1:7">
      <c r="A8" s="14"/>
      <c r="B8" s="14"/>
      <c r="C8" s="14"/>
      <c r="D8" s="14"/>
      <c r="E8" s="14"/>
      <c r="F8" s="14"/>
      <c r="G8" s="14"/>
    </row>
    <row r="9" spans="1:7">
      <c r="A9" s="14"/>
      <c r="B9" s="14"/>
      <c r="C9" s="14"/>
      <c r="D9" s="14"/>
      <c r="E9" s="14"/>
      <c r="F9" s="14"/>
      <c r="G9" s="14"/>
    </row>
    <row r="10" spans="1:7" ht="15.75">
      <c r="A10" s="59" t="s">
        <v>64</v>
      </c>
      <c r="B10" s="59"/>
      <c r="C10" s="59"/>
      <c r="D10" s="59"/>
      <c r="E10" s="59"/>
      <c r="F10" s="59"/>
      <c r="G10" s="59"/>
    </row>
    <row r="11" spans="1:7">
      <c r="A11" s="14"/>
      <c r="B11" s="14"/>
      <c r="C11" s="14"/>
      <c r="D11" s="14"/>
      <c r="E11" s="14"/>
      <c r="F11" s="14"/>
      <c r="G11" s="14"/>
    </row>
    <row r="12" spans="1:7">
      <c r="A12" s="14"/>
      <c r="B12" s="14"/>
      <c r="C12" s="14"/>
      <c r="D12" s="14"/>
      <c r="E12" s="14"/>
      <c r="F12" s="14"/>
      <c r="G12" s="14"/>
    </row>
    <row r="13" spans="1:7">
      <c r="A13" s="14"/>
      <c r="B13" s="14"/>
      <c r="C13" s="14"/>
      <c r="D13" s="14"/>
      <c r="E13" s="14"/>
      <c r="F13" s="14"/>
      <c r="G13" s="14"/>
    </row>
    <row r="14" spans="1:7">
      <c r="A14" s="14"/>
      <c r="B14" s="14"/>
      <c r="C14" s="14"/>
      <c r="D14" s="14"/>
      <c r="E14" s="14"/>
      <c r="F14" s="14"/>
      <c r="G14" s="14"/>
    </row>
    <row r="15" spans="1:7">
      <c r="A15" s="14"/>
      <c r="B15" s="14"/>
      <c r="C15" s="14"/>
      <c r="D15" s="14"/>
      <c r="E15" s="14"/>
      <c r="F15" s="14"/>
      <c r="G15" s="14"/>
    </row>
    <row r="16" spans="1:7">
      <c r="A16" s="14"/>
      <c r="B16" s="14"/>
      <c r="C16" s="14"/>
      <c r="D16" s="14"/>
      <c r="E16" s="14"/>
      <c r="F16" s="14"/>
      <c r="G16" s="1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A6" sqref="A6"/>
    </sheetView>
  </sheetViews>
  <sheetFormatPr defaultRowHeight="15"/>
  <cols>
    <col min="1" max="1" width="39.85546875" style="1" customWidth="1"/>
    <col min="2" max="2" width="12" style="1" customWidth="1"/>
    <col min="3" max="3" width="17.42578125" style="1" customWidth="1"/>
    <col min="4" max="4" width="12" style="1" customWidth="1"/>
    <col min="5" max="5" width="12.42578125" style="1" customWidth="1"/>
    <col min="6" max="6" width="14.7109375" style="1" customWidth="1"/>
    <col min="7" max="16384" width="9.140625" style="1"/>
  </cols>
  <sheetData>
    <row r="1" spans="1:7">
      <c r="A1" s="14"/>
      <c r="B1" s="14"/>
      <c r="C1" s="14"/>
      <c r="D1" s="14"/>
      <c r="E1" s="14"/>
      <c r="F1" s="14"/>
    </row>
    <row r="2" spans="1:7" ht="96" customHeight="1">
      <c r="A2" s="57" t="s">
        <v>99</v>
      </c>
      <c r="B2" s="58"/>
      <c r="C2" s="58"/>
      <c r="D2" s="58"/>
      <c r="E2" s="58"/>
      <c r="F2" s="58"/>
    </row>
    <row r="3" spans="1:7">
      <c r="A3" s="5"/>
      <c r="B3" s="5"/>
      <c r="C3" s="5"/>
      <c r="D3" s="5"/>
      <c r="E3" s="5"/>
      <c r="F3" s="6"/>
    </row>
    <row r="4" spans="1:7" ht="66.75" customHeight="1">
      <c r="A4" s="7" t="s">
        <v>62</v>
      </c>
      <c r="B4" s="8" t="s">
        <v>84</v>
      </c>
      <c r="C4" s="8" t="s">
        <v>96</v>
      </c>
      <c r="D4" s="8" t="s">
        <v>97</v>
      </c>
      <c r="E4" s="9" t="s">
        <v>98</v>
      </c>
      <c r="F4" s="8" t="s">
        <v>94</v>
      </c>
    </row>
    <row r="5" spans="1:7" ht="73.5" customHeight="1">
      <c r="A5" s="10" t="s">
        <v>76</v>
      </c>
      <c r="B5" s="11">
        <v>0</v>
      </c>
      <c r="C5" s="11">
        <v>2</v>
      </c>
      <c r="D5" s="11">
        <v>0</v>
      </c>
      <c r="E5" s="11">
        <f t="shared" ref="E5:E10" si="0">D5/C5*100</f>
        <v>0</v>
      </c>
      <c r="F5" s="11">
        <v>0</v>
      </c>
    </row>
    <row r="6" spans="1:7" ht="72" customHeight="1">
      <c r="A6" s="60" t="s">
        <v>66</v>
      </c>
      <c r="B6" s="11">
        <v>134.4</v>
      </c>
      <c r="C6" s="11">
        <v>1306.3</v>
      </c>
      <c r="D6" s="11">
        <v>169</v>
      </c>
      <c r="E6" s="11">
        <f t="shared" si="0"/>
        <v>12.937303835259895</v>
      </c>
      <c r="F6" s="11">
        <f t="shared" ref="F6:F8" si="1">D6/B6*100</f>
        <v>125.74404761904761</v>
      </c>
      <c r="G6" s="3"/>
    </row>
    <row r="7" spans="1:7" ht="89.25" customHeight="1">
      <c r="A7" s="47" t="s">
        <v>107</v>
      </c>
      <c r="B7" s="11">
        <v>240</v>
      </c>
      <c r="C7" s="11">
        <v>9775.4</v>
      </c>
      <c r="D7" s="11">
        <v>180.2</v>
      </c>
      <c r="E7" s="11">
        <f t="shared" si="0"/>
        <v>1.8434028275057797</v>
      </c>
      <c r="F7" s="11">
        <f t="shared" si="1"/>
        <v>75.083333333333329</v>
      </c>
    </row>
    <row r="8" spans="1:7" ht="51.75" customHeight="1">
      <c r="A8" s="47" t="s">
        <v>108</v>
      </c>
      <c r="B8" s="11">
        <v>102</v>
      </c>
      <c r="C8" s="11">
        <v>0</v>
      </c>
      <c r="D8" s="11">
        <v>0</v>
      </c>
      <c r="E8" s="11">
        <v>0</v>
      </c>
      <c r="F8" s="11">
        <f t="shared" si="1"/>
        <v>0</v>
      </c>
    </row>
    <row r="9" spans="1:7" s="40" customFormat="1" ht="56.25" customHeight="1">
      <c r="A9" s="47" t="s">
        <v>106</v>
      </c>
      <c r="B9" s="11">
        <v>0</v>
      </c>
      <c r="C9" s="11">
        <v>2210.1999999999998</v>
      </c>
      <c r="D9" s="11">
        <v>541.70000000000005</v>
      </c>
      <c r="E9" s="11">
        <f t="shared" ref="E9" si="2">D9/C9*100</f>
        <v>24.509094199619948</v>
      </c>
      <c r="F9" s="11">
        <v>0</v>
      </c>
    </row>
    <row r="10" spans="1:7" ht="27.75" customHeight="1">
      <c r="A10" s="48" t="s">
        <v>63</v>
      </c>
      <c r="B10" s="13">
        <f>SUM(B5:B9)</f>
        <v>476.4</v>
      </c>
      <c r="C10" s="13">
        <f t="shared" ref="C10:D10" si="3">SUM(C5:C9)</f>
        <v>13293.899999999998</v>
      </c>
      <c r="D10" s="13">
        <f t="shared" si="3"/>
        <v>890.90000000000009</v>
      </c>
      <c r="E10" s="13">
        <f t="shared" si="0"/>
        <v>6.7015698929584273</v>
      </c>
      <c r="F10" s="13">
        <f t="shared" ref="F10" si="4">D10/B10*100</f>
        <v>187.00671704450045</v>
      </c>
      <c r="G10" s="3"/>
    </row>
    <row r="11" spans="1:7">
      <c r="A11" s="14"/>
      <c r="B11" s="14"/>
      <c r="C11" s="14"/>
      <c r="D11" s="14"/>
      <c r="E11" s="14"/>
      <c r="F11" s="14"/>
    </row>
    <row r="12" spans="1:7">
      <c r="A12" s="14"/>
      <c r="B12" s="14"/>
      <c r="C12" s="14"/>
      <c r="D12" s="14"/>
      <c r="E12" s="14"/>
      <c r="F12" s="14"/>
    </row>
    <row r="13" spans="1:7">
      <c r="A13" s="14"/>
      <c r="B13" s="14"/>
      <c r="C13" s="14"/>
      <c r="D13" s="14"/>
      <c r="E13" s="14"/>
      <c r="F13" s="14"/>
    </row>
    <row r="14" spans="1:7" ht="15.75">
      <c r="A14" s="59" t="s">
        <v>65</v>
      </c>
      <c r="B14" s="59"/>
      <c r="C14" s="59"/>
      <c r="D14" s="59"/>
      <c r="E14" s="59"/>
      <c r="F14" s="59"/>
    </row>
    <row r="15" spans="1:7">
      <c r="A15" s="14"/>
      <c r="B15" s="14"/>
      <c r="C15" s="14"/>
      <c r="D15" s="14"/>
      <c r="E15" s="14"/>
      <c r="F15" s="14"/>
    </row>
    <row r="16" spans="1:7">
      <c r="A16" s="14"/>
      <c r="B16" s="14"/>
      <c r="C16" s="14"/>
      <c r="D16" s="14"/>
      <c r="E16" s="14"/>
      <c r="F16" s="14"/>
    </row>
    <row r="17" spans="1:6">
      <c r="A17" s="14"/>
      <c r="B17" s="14"/>
      <c r="C17" s="14"/>
      <c r="D17" s="14"/>
      <c r="E17" s="14"/>
      <c r="F17" s="14"/>
    </row>
    <row r="18" spans="1:6">
      <c r="A18" s="14"/>
      <c r="B18" s="14"/>
      <c r="C18" s="14"/>
      <c r="D18" s="14"/>
      <c r="E18" s="14"/>
      <c r="F18" s="14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2023-04-28T10:18:40Z</cp:lastPrinted>
  <dcterms:created xsi:type="dcterms:W3CDTF">2017-04-17T10:25:39Z</dcterms:created>
  <dcterms:modified xsi:type="dcterms:W3CDTF">2023-04-28T10:18:44Z</dcterms:modified>
</cp:coreProperties>
</file>