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0" yWindow="15" windowWidth="12900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4519"/>
</workbook>
</file>

<file path=xl/calcChain.xml><?xml version="1.0" encoding="utf-8"?>
<calcChain xmlns="http://schemas.openxmlformats.org/spreadsheetml/2006/main">
  <c r="E7" i="1"/>
  <c r="D7"/>
  <c r="C21" l="1"/>
  <c r="E21"/>
  <c r="F21" s="1"/>
  <c r="D21"/>
  <c r="G26"/>
  <c r="G27"/>
  <c r="G28"/>
  <c r="F8"/>
  <c r="F9"/>
  <c r="F10"/>
  <c r="F11"/>
  <c r="F12"/>
  <c r="F13"/>
  <c r="F14"/>
  <c r="F15"/>
  <c r="F16"/>
  <c r="F17"/>
  <c r="F18"/>
  <c r="F19"/>
  <c r="F20"/>
  <c r="F22"/>
  <c r="F23"/>
  <c r="F24"/>
  <c r="F25"/>
  <c r="F26"/>
  <c r="F27"/>
  <c r="F28"/>
  <c r="F6" i="3"/>
  <c r="F32" i="1"/>
  <c r="F33"/>
  <c r="F34"/>
  <c r="F36"/>
  <c r="F38"/>
  <c r="F41"/>
  <c r="F42"/>
  <c r="F44"/>
  <c r="G5" i="2" l="1"/>
  <c r="E7" i="3"/>
  <c r="G8" i="1"/>
  <c r="G9"/>
  <c r="G11"/>
  <c r="G12"/>
  <c r="G13"/>
  <c r="G14"/>
  <c r="G15"/>
  <c r="G17"/>
  <c r="G18"/>
  <c r="G19"/>
  <c r="G20"/>
  <c r="G22"/>
  <c r="G23"/>
  <c r="G24"/>
  <c r="G32"/>
  <c r="G36"/>
  <c r="G39"/>
  <c r="G41"/>
  <c r="G42"/>
  <c r="G43"/>
  <c r="G44"/>
  <c r="C43"/>
  <c r="D43"/>
  <c r="F43" s="1"/>
  <c r="C31"/>
  <c r="D31"/>
  <c r="C35"/>
  <c r="D35"/>
  <c r="C37"/>
  <c r="D37"/>
  <c r="F7"/>
  <c r="F5" l="1"/>
  <c r="E48"/>
  <c r="D48"/>
  <c r="C48"/>
  <c r="C46" s="1"/>
  <c r="C29"/>
  <c r="C45" s="1"/>
  <c r="E9" i="3" l="1"/>
  <c r="E5"/>
  <c r="E40" i="1" l="1"/>
  <c r="D40"/>
  <c r="E37"/>
  <c r="F37" s="1"/>
  <c r="E35"/>
  <c r="E31"/>
  <c r="G31" s="1"/>
  <c r="B10" i="3"/>
  <c r="D10"/>
  <c r="C10"/>
  <c r="F35" i="1" l="1"/>
  <c r="G35"/>
  <c r="F40"/>
  <c r="G40"/>
  <c r="F31"/>
  <c r="D29"/>
  <c r="E29"/>
  <c r="G29" s="1"/>
  <c r="E6" i="3"/>
  <c r="F29" i="1" l="1"/>
  <c r="E10" i="3" l="1"/>
  <c r="D46" i="1" l="1"/>
  <c r="E46"/>
  <c r="D45"/>
  <c r="E45"/>
  <c r="F5" i="2"/>
  <c r="G6"/>
  <c r="F6"/>
</calcChain>
</file>

<file path=xl/sharedStrings.xml><?xml version="1.0" encoding="utf-8"?>
<sst xmlns="http://schemas.openxmlformats.org/spreadsheetml/2006/main" count="119" uniqueCount="109">
  <si>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</si>
  <si>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</si>
  <si>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</si>
  <si>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</si>
  <si>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</si>
  <si>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</si>
  <si>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</si>
  <si>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</si>
  <si>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</si>
  <si>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</si>
  <si>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</si>
  <si>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</si>
  <si>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</si>
  <si>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</si>
  <si>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</si>
  <si>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</si>
  <si>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</si>
  <si>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</si>
  <si>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</si>
  <si>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</si>
  <si>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</si>
  <si>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</si>
  <si>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</si>
  <si>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</si>
  <si>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</si>
  <si>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</si>
  <si>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</si>
  <si>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</si>
  <si>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</si>
  <si>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</si>
  <si>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</si>
  <si>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</si>
  <si>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</si>
  <si>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</si>
  <si>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</si>
  <si>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</si>
  <si>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</si>
  <si>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</si>
  <si>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</si>
  <si>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</si>
  <si>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</si>
  <si>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</si>
  <si>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</si>
  <si>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</si>
  <si>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</si>
  <si>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</si>
  <si>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</si>
  <si>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</si>
  <si>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</si>
  <si>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</si>
  <si>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</si>
  <si>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</si>
  <si>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</si>
  <si>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</si>
  <si>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</si>
  <si>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</si>
  <si>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</si>
  <si>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</si>
  <si>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</si>
  <si>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</si>
  <si>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</si>
  <si>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</si>
  <si>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</si>
  <si>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</si>
  <si>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</si>
  <si>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</si>
  <si>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</si>
  <si>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</si>
  <si>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</si>
  <si>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</si>
  <si>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</si>
  <si>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</si>
  <si>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</si>
  <si>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</si>
  <si>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</si>
  <si>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</si>
  <si>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</si>
  <si>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</si>
  <si>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</si>
  <si>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</si>
  <si>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</si>
  <si>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</si>
  <si>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</si>
  <si>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</si>
  <si>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</si>
  <si>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</si>
  <si>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% исполнения плана                       2022 года</t>
  </si>
  <si>
    <t>% исполнения 2022 года к 2021 году</t>
  </si>
  <si>
    <t>% исполнения плана 2022 года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</si>
  <si>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</si>
  <si>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</si>
  <si>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</si>
  <si>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</si>
  <si>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</si>
  <si>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июля 2022 года      
</t>
  </si>
  <si>
    <t>Исполнено на 1 июля 2021 г.</t>
  </si>
  <si>
    <t>Утвержденные бюджетные назначения на                        1 июля 2022 г.</t>
  </si>
  <si>
    <t>Исполнено на 1 июля 2022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</si>
  <si>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2022 года     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</si>
  <si>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июля 2022 г.
</t>
  </si>
  <si>
    <t>св. 16,6 раз</t>
  </si>
  <si>
    <t>св. 17,5 раз</t>
  </si>
  <si>
    <t>св. 6,3 раза</t>
  </si>
  <si>
    <t xml:space="preserve"> 1 17 15 030 10 2173 150</t>
  </si>
  <si>
    <t>св. 2,1 раза</t>
  </si>
  <si>
    <t>св. 6,9 раз</t>
  </si>
  <si>
    <t>св. 3 раз</t>
  </si>
  <si>
    <t>Исполнено на    1 июля 2021 г.</t>
  </si>
  <si>
    <t>Исполнено на           1 июля 2022 г.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</si>
</sst>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>
      <alignment horizontal="center"/>
    </xf>
    <xf numFmtId="0" fontId="6" fillId="0" borderId="5">
      <alignment horizontal="center"/>
    </xf>
    <xf numFmtId="0" fontId="7" fillId="0" borderId="0">
      <alignment horizontal="right"/>
    </xf>
    <xf numFmtId="0" fontId="5" fillId="0" borderId="0"/>
    <xf numFmtId="0" fontId="8" fillId="0" borderId="0"/>
    <xf numFmtId="0" fontId="8" fillId="0" borderId="6"/>
    <xf numFmtId="0" fontId="6" fillId="0" borderId="7">
      <alignment horizontal="center"/>
    </xf>
    <xf numFmtId="0" fontId="7" fillId="0" borderId="8">
      <alignment horizontal="right"/>
    </xf>
    <xf numFmtId="0" fontId="6" fillId="0" borderId="0"/>
    <xf numFmtId="0" fontId="6" fillId="0" borderId="9">
      <alignment horizontal="right"/>
    </xf>
    <xf numFmtId="49" fontId="6" fillId="0" borderId="10">
      <alignment horizontal="center"/>
    </xf>
    <xf numFmtId="0" fontId="7" fillId="0" borderId="11">
      <alignment horizontal="right"/>
    </xf>
    <xf numFmtId="0" fontId="9" fillId="0" borderId="0"/>
    <xf numFmtId="167" fontId="6" fillId="0" borderId="12">
      <alignment horizontal="center"/>
    </xf>
    <xf numFmtId="0" fontId="6" fillId="0" borderId="0">
      <alignment horizontal="left"/>
    </xf>
    <xf numFmtId="49" fontId="6" fillId="0" borderId="0"/>
    <xf numFmtId="49" fontId="6" fillId="0" borderId="9">
      <alignment horizontal="right" vertical="center"/>
    </xf>
    <xf numFmtId="49" fontId="6" fillId="0" borderId="12">
      <alignment horizontal="center" vertical="center"/>
    </xf>
    <xf numFmtId="0" fontId="6" fillId="0" borderId="5">
      <alignment horizontal="left" wrapText="1"/>
    </xf>
    <xf numFmtId="49" fontId="6" fillId="0" borderId="12">
      <alignment horizontal="center"/>
    </xf>
    <xf numFmtId="0" fontId="6" fillId="0" borderId="13">
      <alignment horizontal="left" wrapText="1"/>
    </xf>
    <xf numFmtId="49" fontId="6" fillId="0" borderId="9">
      <alignment horizontal="right"/>
    </xf>
    <xf numFmtId="0" fontId="6" fillId="0" borderId="14">
      <alignment horizontal="left"/>
    </xf>
    <xf numFmtId="49" fontId="6" fillId="0" borderId="14"/>
    <xf numFmtId="49" fontId="6" fillId="0" borderId="9"/>
    <xf numFmtId="49" fontId="6" fillId="0" borderId="15">
      <alignment horizontal="center"/>
    </xf>
    <xf numFmtId="0" fontId="5" fillId="0" borderId="5">
      <alignment horizontal="center"/>
    </xf>
    <xf numFmtId="0" fontId="6" fillId="0" borderId="16">
      <alignment horizontal="center" vertical="top" wrapText="1"/>
    </xf>
    <xf numFmtId="49" fontId="6" fillId="0" borderId="16">
      <alignment horizontal="center" vertical="top" wrapText="1"/>
    </xf>
    <xf numFmtId="0" fontId="4" fillId="0" borderId="17"/>
    <xf numFmtId="0" fontId="4" fillId="0" borderId="8"/>
    <xf numFmtId="0" fontId="6" fillId="0" borderId="16">
      <alignment horizontal="center" vertical="center"/>
    </xf>
    <xf numFmtId="0" fontId="6" fillId="0" borderId="7">
      <alignment horizontal="center" vertical="center"/>
    </xf>
    <xf numFmtId="49" fontId="6" fillId="0" borderId="7">
      <alignment horizontal="center" vertical="center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20">
      <alignment horizontal="right" shrinkToFit="1"/>
    </xf>
    <xf numFmtId="0" fontId="6" fillId="0" borderId="21">
      <alignment horizontal="left" wrapText="1"/>
    </xf>
    <xf numFmtId="49" fontId="6" fillId="0" borderId="22">
      <alignment horizontal="center" shrinkToFit="1"/>
    </xf>
    <xf numFmtId="49" fontId="6" fillId="0" borderId="23">
      <alignment horizontal="center"/>
    </xf>
    <xf numFmtId="4" fontId="6" fillId="0" borderId="23">
      <alignment horizontal="right" shrinkToFit="1"/>
    </xf>
    <xf numFmtId="0" fontId="6" fillId="0" borderId="24">
      <alignment horizontal="left" wrapText="1" indent="2"/>
    </xf>
    <xf numFmtId="49" fontId="6" fillId="0" borderId="25">
      <alignment horizontal="center" shrinkToFit="1"/>
    </xf>
    <xf numFmtId="49" fontId="6" fillId="0" borderId="26">
      <alignment horizontal="center"/>
    </xf>
    <xf numFmtId="4" fontId="6" fillId="0" borderId="26">
      <alignment horizontal="right" shrinkToFit="1"/>
    </xf>
    <xf numFmtId="49" fontId="6" fillId="0" borderId="0">
      <alignment horizontal="right"/>
    </xf>
    <xf numFmtId="0" fontId="5" fillId="0" borderId="8">
      <alignment horizontal="center"/>
    </xf>
    <xf numFmtId="0" fontId="6" fillId="0" borderId="7">
      <alignment horizontal="center" vertical="center" shrinkToFit="1"/>
    </xf>
    <xf numFmtId="49" fontId="6" fillId="0" borderId="7">
      <alignment horizontal="center" vertical="center" shrinkToFit="1"/>
    </xf>
    <xf numFmtId="49" fontId="4" fillId="0" borderId="8"/>
    <xf numFmtId="0" fontId="6" fillId="0" borderId="19">
      <alignment horizontal="center" shrinkToFit="1"/>
    </xf>
    <xf numFmtId="4" fontId="6" fillId="0" borderId="27">
      <alignment horizontal="right" shrinkToFit="1"/>
    </xf>
    <xf numFmtId="49" fontId="4" fillId="0" borderId="11"/>
    <xf numFmtId="0" fontId="6" fillId="0" borderId="22">
      <alignment horizontal="center" shrinkToFit="1"/>
    </xf>
    <xf numFmtId="168" fontId="6" fillId="0" borderId="23">
      <alignment horizontal="right" shrinkToFit="1"/>
    </xf>
    <xf numFmtId="168" fontId="6" fillId="0" borderId="28">
      <alignment horizontal="right" shrinkToFit="1"/>
    </xf>
    <xf numFmtId="0" fontId="6" fillId="0" borderId="29">
      <alignment horizontal="left" wrapText="1"/>
    </xf>
    <xf numFmtId="49" fontId="6" fillId="0" borderId="25">
      <alignment horizontal="center" wrapText="1"/>
    </xf>
    <xf numFmtId="49" fontId="6" fillId="0" borderId="26">
      <alignment horizontal="center" wrapText="1"/>
    </xf>
    <xf numFmtId="4" fontId="6" fillId="0" borderId="26">
      <alignment horizontal="right" wrapText="1"/>
    </xf>
    <xf numFmtId="4" fontId="6" fillId="0" borderId="24">
      <alignment horizontal="right" wrapText="1"/>
    </xf>
    <xf numFmtId="0" fontId="4" fillId="0" borderId="11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4" fillId="0" borderId="11"/>
    <xf numFmtId="0" fontId="9" fillId="0" borderId="14"/>
    <xf numFmtId="0" fontId="9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0" fillId="0" borderId="0"/>
    <xf numFmtId="0" fontId="6" fillId="0" borderId="5">
      <alignment horizontal="left"/>
    </xf>
    <xf numFmtId="49" fontId="6" fillId="0" borderId="5">
      <alignment horizontal="left"/>
    </xf>
    <xf numFmtId="0" fontId="6" fillId="0" borderId="5">
      <alignment horizontal="center" shrinkToFit="1"/>
    </xf>
    <xf numFmtId="49" fontId="6" fillId="0" borderId="5">
      <alignment horizontal="center" vertical="center" shrinkToFit="1"/>
    </xf>
    <xf numFmtId="49" fontId="4" fillId="0" borderId="5">
      <alignment shrinkToFit="1"/>
    </xf>
    <xf numFmtId="49" fontId="6" fillId="0" borderId="5">
      <alignment horizontal="right"/>
    </xf>
    <xf numFmtId="0" fontId="6" fillId="0" borderId="19">
      <alignment horizontal="center" vertical="center" shrinkToFit="1"/>
    </xf>
    <xf numFmtId="49" fontId="6" fillId="0" borderId="20">
      <alignment horizontal="center" vertical="center"/>
    </xf>
    <xf numFmtId="0" fontId="6" fillId="0" borderId="18">
      <alignment horizontal="left" wrapText="1" indent="2"/>
    </xf>
    <xf numFmtId="0" fontId="6" fillId="0" borderId="35">
      <alignment horizontal="center" vertical="center" shrinkToFit="1"/>
    </xf>
    <xf numFmtId="49" fontId="6" fillId="0" borderId="16">
      <alignment horizontal="center" vertical="center"/>
    </xf>
    <xf numFmtId="168" fontId="6" fillId="0" borderId="16">
      <alignment horizontal="right" vertical="center" shrinkToFit="1"/>
    </xf>
    <xf numFmtId="168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16">
      <alignment horizontal="right" shrinkToFit="1"/>
    </xf>
    <xf numFmtId="4" fontId="6" fillId="0" borderId="30">
      <alignment horizontal="right" shrinkToFit="1"/>
    </xf>
    <xf numFmtId="0" fontId="6" fillId="0" borderId="21">
      <alignment horizontal="left" wrapText="1" indent="2"/>
    </xf>
    <xf numFmtId="0" fontId="11" fillId="0" borderId="30">
      <alignment wrapText="1"/>
    </xf>
    <xf numFmtId="0" fontId="11" fillId="0" borderId="30"/>
    <xf numFmtId="0" fontId="11" fillId="2" borderId="30">
      <alignment wrapText="1"/>
    </xf>
    <xf numFmtId="0" fontId="6" fillId="2" borderId="29">
      <alignment horizontal="left" wrapText="1"/>
    </xf>
    <xf numFmtId="49" fontId="6" fillId="0" borderId="30">
      <alignment horizontal="center" shrinkToFit="1"/>
    </xf>
    <xf numFmtId="49" fontId="6" fillId="0" borderId="16">
      <alignment horizontal="center" vertical="center" shrinkToFit="1"/>
    </xf>
    <xf numFmtId="0" fontId="4" fillId="0" borderId="14">
      <alignment horizontal="left"/>
    </xf>
    <xf numFmtId="0" fontId="4" fillId="0" borderId="34">
      <alignment horizontal="left" wrapText="1"/>
    </xf>
    <xf numFmtId="0" fontId="4" fillId="0" borderId="34">
      <alignment horizontal="left"/>
    </xf>
    <xf numFmtId="0" fontId="6" fillId="0" borderId="34"/>
    <xf numFmtId="49" fontId="4" fillId="0" borderId="34"/>
    <xf numFmtId="49" fontId="4" fillId="0" borderId="34"/>
    <xf numFmtId="0" fontId="4" fillId="0" borderId="0">
      <alignment horizontal="left"/>
    </xf>
    <xf numFmtId="0" fontId="4" fillId="0" borderId="0">
      <alignment horizontal="left" wrapText="1"/>
    </xf>
    <xf numFmtId="0" fontId="4" fillId="0" borderId="0">
      <alignment horizontal="left"/>
    </xf>
    <xf numFmtId="0" fontId="6" fillId="0" borderId="0"/>
    <xf numFmtId="49" fontId="4" fillId="0" borderId="0"/>
    <xf numFmtId="49" fontId="4" fillId="0" borderId="0"/>
    <xf numFmtId="0" fontId="6" fillId="0" borderId="0">
      <alignment horizontal="center" wrapText="1"/>
    </xf>
    <xf numFmtId="0" fontId="6" fillId="0" borderId="5">
      <alignment horizontal="center" wrapText="1"/>
    </xf>
    <xf numFmtId="0" fontId="12" fillId="0" borderId="0">
      <alignment horizontal="center"/>
    </xf>
    <xf numFmtId="0" fontId="12" fillId="0" borderId="14">
      <alignment horizontal="center"/>
    </xf>
    <xf numFmtId="0" fontId="4" fillId="0" borderId="0">
      <alignment horizontal="left"/>
    </xf>
    <xf numFmtId="0" fontId="4" fillId="0" borderId="0">
      <alignment horizontal="center"/>
    </xf>
    <xf numFmtId="0" fontId="10" fillId="0" borderId="0">
      <alignment horizontal="left"/>
    </xf>
    <xf numFmtId="49" fontId="4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2" fillId="0" borderId="14">
      <alignment horizontal="center"/>
    </xf>
    <xf numFmtId="0" fontId="9" fillId="0" borderId="0"/>
    <xf numFmtId="0" fontId="12" fillId="0" borderId="0">
      <alignment horizontal="center"/>
    </xf>
    <xf numFmtId="0" fontId="9" fillId="0" borderId="0"/>
    <xf numFmtId="0" fontId="12" fillId="0" borderId="0">
      <alignment horizontal="center"/>
    </xf>
    <xf numFmtId="0" fontId="6" fillId="0" borderId="0">
      <alignment horizontal="center" wrapText="1"/>
    </xf>
    <xf numFmtId="0" fontId="11" fillId="0" borderId="0"/>
    <xf numFmtId="0" fontId="9" fillId="0" borderId="5"/>
    <xf numFmtId="0" fontId="9" fillId="0" borderId="0"/>
    <xf numFmtId="0" fontId="4" fillId="0" borderId="5"/>
    <xf numFmtId="0" fontId="4" fillId="0" borderId="16">
      <alignment horizontal="left" wrapText="1"/>
    </xf>
    <xf numFmtId="0" fontId="4" fillId="0" borderId="14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3" fillId="3" borderId="0"/>
    <xf numFmtId="0" fontId="4" fillId="0" borderId="16">
      <alignment horizontal="left"/>
    </xf>
    <xf numFmtId="0" fontId="3" fillId="0" borderId="0"/>
    <xf numFmtId="0" fontId="9" fillId="0" borderId="5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</cellStyleXfs>
  <cellXfs count="52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1" fontId="16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top" wrapText="1"/>
    </xf>
    <xf numFmtId="1" fontId="17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169" fontId="15" fillId="0" borderId="1" xfId="0" applyNumberFormat="1" applyFont="1" applyBorder="1" applyAlignment="1">
      <alignment horizontal="right" vertical="center" wrapText="1"/>
    </xf>
    <xf numFmtId="0" fontId="19" fillId="0" borderId="37" xfId="1" applyNumberFormat="1" applyFont="1" applyFill="1" applyBorder="1" applyAlignment="1" applyProtection="1">
      <alignment horizontal="left" vertical="top" wrapText="1"/>
      <protection hidden="1"/>
    </xf>
    <xf numFmtId="0" fontId="19" fillId="0" borderId="38" xfId="1" applyNumberFormat="1" applyFont="1" applyFill="1" applyBorder="1" applyAlignment="1" applyProtection="1">
      <alignment horizontal="center" vertical="center"/>
      <protection hidden="1"/>
    </xf>
    <xf numFmtId="164" fontId="15" fillId="0" borderId="0" xfId="0" applyNumberFormat="1" applyFont="1"/>
    <xf numFmtId="169" fontId="15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20" fillId="0" borderId="0" xfId="0" applyFont="1"/>
    <xf numFmtId="0" fontId="15" fillId="0" borderId="1" xfId="0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/>
    </xf>
    <xf numFmtId="166" fontId="21" fillId="0" borderId="3" xfId="3" applyNumberFormat="1" applyFont="1" applyFill="1" applyBorder="1" applyAlignment="1" applyProtection="1">
      <alignment wrapText="1"/>
      <protection hidden="1"/>
    </xf>
    <xf numFmtId="164" fontId="20" fillId="0" borderId="0" xfId="0" applyNumberFormat="1" applyFont="1"/>
    <xf numFmtId="166" fontId="21" fillId="0" borderId="3" xfId="2" applyNumberFormat="1" applyFont="1" applyFill="1" applyBorder="1" applyAlignment="1" applyProtection="1">
      <alignment wrapText="1"/>
      <protection hidden="1"/>
    </xf>
    <xf numFmtId="0" fontId="14" fillId="0" borderId="1" xfId="0" applyFont="1" applyBorder="1" applyAlignment="1">
      <alignment vertical="top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4"/>
  <sheetViews>
    <sheetView topLeftCell="A31" zoomScale="90" zoomScaleNormal="90" workbookViewId="0">
      <selection activeCell="A28" sqref="A28"/>
    </sheetView>
  </sheetViews>
  <sheetFormatPr defaultRowHeight="12.75"/>
  <cols>
    <col min="1" max="1" width="31.7109375" style="1" customWidth="1"/>
    <col min="2" max="2" width="20.85546875" style="1" customWidth="1"/>
    <col min="3" max="3" width="11.7109375" style="1" customWidth="1"/>
    <col min="4" max="4" width="1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2" spans="1:7" ht="58.5" customHeight="1">
      <c r="A2" s="49" t="s">
        <v>94</v>
      </c>
      <c r="B2" s="50"/>
      <c r="C2" s="50"/>
      <c r="D2" s="50"/>
      <c r="E2" s="50"/>
      <c r="F2" s="50"/>
      <c r="G2" s="50"/>
    </row>
    <row r="3" spans="1:7">
      <c r="G3" s="2" t="s">
        <v>40</v>
      </c>
    </row>
    <row r="4" spans="1:7" ht="63.75" customHeight="1">
      <c r="A4" s="3" t="s">
        <v>0</v>
      </c>
      <c r="B4" s="3" t="s">
        <v>1</v>
      </c>
      <c r="C4" s="4" t="s">
        <v>95</v>
      </c>
      <c r="D4" s="4" t="s">
        <v>96</v>
      </c>
      <c r="E4" s="4" t="s">
        <v>97</v>
      </c>
      <c r="F4" s="5" t="s">
        <v>86</v>
      </c>
      <c r="G4" s="4" t="s">
        <v>87</v>
      </c>
    </row>
    <row r="5" spans="1:7" ht="15.75" customHeight="1">
      <c r="A5" s="6" t="s">
        <v>2</v>
      </c>
      <c r="B5" s="7"/>
      <c r="C5" s="8">
        <v>1866.3</v>
      </c>
      <c r="D5" s="8">
        <v>15693.5</v>
      </c>
      <c r="E5" s="8">
        <v>5780.3</v>
      </c>
      <c r="F5" s="9">
        <f>E5/D5*100</f>
        <v>36.832446554305925</v>
      </c>
      <c r="G5" s="8" t="s">
        <v>106</v>
      </c>
    </row>
    <row r="6" spans="1:7" ht="15" customHeight="1">
      <c r="A6" s="10" t="s">
        <v>3</v>
      </c>
      <c r="B6" s="11"/>
      <c r="C6" s="12"/>
      <c r="D6" s="12"/>
      <c r="E6" s="12"/>
      <c r="F6" s="9"/>
      <c r="G6" s="8"/>
    </row>
    <row r="7" spans="1:7" ht="15" customHeight="1">
      <c r="A7" s="13" t="s">
        <v>42</v>
      </c>
      <c r="B7" s="14">
        <v>1E+16</v>
      </c>
      <c r="C7" s="15">
        <v>1486.2</v>
      </c>
      <c r="D7" s="16">
        <f>D8+D10+D11+D13+D16</f>
        <v>7322.8</v>
      </c>
      <c r="E7" s="16">
        <f>E8+E10+E11+E13+E16</f>
        <v>3137.9999999999995</v>
      </c>
      <c r="F7" s="17">
        <f t="shared" ref="F7:F28" si="0">E7/D7*100</f>
        <v>42.852460807341444</v>
      </c>
      <c r="G7" s="12" t="s">
        <v>104</v>
      </c>
    </row>
    <row r="8" spans="1:7" ht="13.5" customHeight="1">
      <c r="A8" s="13" t="s">
        <v>43</v>
      </c>
      <c r="B8" s="14">
        <v>1.01E+16</v>
      </c>
      <c r="C8" s="18">
        <v>682.8</v>
      </c>
      <c r="D8" s="19">
        <v>1753.7</v>
      </c>
      <c r="E8" s="19">
        <v>938.2</v>
      </c>
      <c r="F8" s="17">
        <f t="shared" si="0"/>
        <v>53.498317842276336</v>
      </c>
      <c r="G8" s="12">
        <f t="shared" ref="G8:G28" si="1">E8/C8*100</f>
        <v>137.40480374926773</v>
      </c>
    </row>
    <row r="9" spans="1:7" ht="19.5" customHeight="1">
      <c r="A9" s="20" t="s">
        <v>44</v>
      </c>
      <c r="B9" s="21" t="s">
        <v>45</v>
      </c>
      <c r="C9" s="18">
        <v>682.8</v>
      </c>
      <c r="D9" s="19">
        <v>1753.7</v>
      </c>
      <c r="E9" s="19">
        <v>938.2</v>
      </c>
      <c r="F9" s="17">
        <f t="shared" si="0"/>
        <v>53.498317842276336</v>
      </c>
      <c r="G9" s="12">
        <f t="shared" si="1"/>
        <v>137.40480374926773</v>
      </c>
    </row>
    <row r="10" spans="1:7" ht="38.25">
      <c r="A10" s="20" t="s">
        <v>89</v>
      </c>
      <c r="B10" s="21" t="s">
        <v>90</v>
      </c>
      <c r="C10" s="12">
        <v>0</v>
      </c>
      <c r="D10" s="19">
        <v>1707.3</v>
      </c>
      <c r="E10" s="19">
        <v>932.5</v>
      </c>
      <c r="F10" s="17">
        <f t="shared" si="0"/>
        <v>54.618403326890409</v>
      </c>
      <c r="G10" s="12">
        <v>0</v>
      </c>
    </row>
    <row r="11" spans="1:7" ht="15.75" customHeight="1">
      <c r="A11" s="20" t="s">
        <v>46</v>
      </c>
      <c r="B11" s="22">
        <v>1.05E+16</v>
      </c>
      <c r="C11" s="18">
        <v>486.8</v>
      </c>
      <c r="D11" s="19">
        <v>800.8</v>
      </c>
      <c r="E11" s="19">
        <v>824</v>
      </c>
      <c r="F11" s="17">
        <f t="shared" si="0"/>
        <v>102.8971028971029</v>
      </c>
      <c r="G11" s="12">
        <f t="shared" si="1"/>
        <v>169.26869350862776</v>
      </c>
    </row>
    <row r="12" spans="1:7" ht="25.5">
      <c r="A12" s="20" t="s">
        <v>47</v>
      </c>
      <c r="B12" s="21" t="s">
        <v>48</v>
      </c>
      <c r="C12" s="18">
        <v>486.8</v>
      </c>
      <c r="D12" s="19">
        <v>800.8</v>
      </c>
      <c r="E12" s="19">
        <v>824</v>
      </c>
      <c r="F12" s="17">
        <f t="shared" si="0"/>
        <v>102.8971028971029</v>
      </c>
      <c r="G12" s="12">
        <f t="shared" si="1"/>
        <v>169.26869350862776</v>
      </c>
    </row>
    <row r="13" spans="1:7" ht="15" customHeight="1">
      <c r="A13" s="20" t="s">
        <v>49</v>
      </c>
      <c r="B13" s="22">
        <v>1.06E+16</v>
      </c>
      <c r="C13" s="15">
        <v>311.89999999999998</v>
      </c>
      <c r="D13" s="16">
        <v>3060.8</v>
      </c>
      <c r="E13" s="16">
        <v>443.1</v>
      </c>
      <c r="F13" s="17">
        <f t="shared" si="0"/>
        <v>14.476607422895974</v>
      </c>
      <c r="G13" s="12">
        <f t="shared" si="1"/>
        <v>142.06476434754731</v>
      </c>
    </row>
    <row r="14" spans="1:7">
      <c r="A14" s="20" t="s">
        <v>50</v>
      </c>
      <c r="B14" s="21" t="s">
        <v>51</v>
      </c>
      <c r="C14" s="18">
        <v>34.6</v>
      </c>
      <c r="D14" s="19">
        <v>585</v>
      </c>
      <c r="E14" s="19">
        <v>33.6</v>
      </c>
      <c r="F14" s="17">
        <f t="shared" si="0"/>
        <v>5.7435897435897436</v>
      </c>
      <c r="G14" s="12">
        <f t="shared" si="1"/>
        <v>97.109826589595372</v>
      </c>
    </row>
    <row r="15" spans="1:7" ht="15" customHeight="1">
      <c r="A15" s="20" t="s">
        <v>52</v>
      </c>
      <c r="B15" s="21" t="s">
        <v>53</v>
      </c>
      <c r="C15" s="15">
        <v>277.39999999999998</v>
      </c>
      <c r="D15" s="16">
        <v>2475.8000000000002</v>
      </c>
      <c r="E15" s="16">
        <v>409.5</v>
      </c>
      <c r="F15" s="17">
        <f t="shared" si="0"/>
        <v>16.540108247839079</v>
      </c>
      <c r="G15" s="12">
        <f t="shared" si="1"/>
        <v>147.62076423936554</v>
      </c>
    </row>
    <row r="16" spans="1:7" ht="17.25" customHeight="1">
      <c r="A16" s="20" t="s">
        <v>54</v>
      </c>
      <c r="B16" s="22">
        <v>1.08E+16</v>
      </c>
      <c r="C16" s="12">
        <v>0</v>
      </c>
      <c r="D16" s="19">
        <v>0.2</v>
      </c>
      <c r="E16" s="19">
        <v>0.2</v>
      </c>
      <c r="F16" s="17">
        <f t="shared" si="0"/>
        <v>100</v>
      </c>
      <c r="G16" s="12">
        <v>0</v>
      </c>
    </row>
    <row r="17" spans="1:8" ht="51" hidden="1">
      <c r="A17" s="20" t="s">
        <v>68</v>
      </c>
      <c r="B17" s="22">
        <v>1.11E+16</v>
      </c>
      <c r="C17" s="18"/>
      <c r="D17" s="23"/>
      <c r="E17" s="23"/>
      <c r="F17" s="17" t="e">
        <f t="shared" si="0"/>
        <v>#DIV/0!</v>
      </c>
      <c r="G17" s="12" t="e">
        <f t="shared" si="1"/>
        <v>#DIV/0!</v>
      </c>
    </row>
    <row r="18" spans="1:8" ht="78.75" hidden="1">
      <c r="A18" s="24" t="s">
        <v>91</v>
      </c>
      <c r="B18" s="25" t="s">
        <v>103</v>
      </c>
      <c r="C18" s="18"/>
      <c r="D18" s="23"/>
      <c r="E18" s="23"/>
      <c r="F18" s="17" t="e">
        <f t="shared" si="0"/>
        <v>#DIV/0!</v>
      </c>
      <c r="G18" s="12" t="e">
        <f t="shared" si="1"/>
        <v>#DIV/0!</v>
      </c>
    </row>
    <row r="19" spans="1:8" ht="27.75" hidden="1" customHeight="1">
      <c r="A19" s="20" t="s">
        <v>55</v>
      </c>
      <c r="B19" s="22">
        <v>1.16E+16</v>
      </c>
      <c r="C19" s="18"/>
      <c r="D19" s="23"/>
      <c r="E19" s="23"/>
      <c r="F19" s="17" t="e">
        <f t="shared" si="0"/>
        <v>#DIV/0!</v>
      </c>
      <c r="G19" s="12" t="e">
        <f t="shared" si="1"/>
        <v>#DIV/0!</v>
      </c>
      <c r="H19" s="26"/>
    </row>
    <row r="20" spans="1:8" hidden="1">
      <c r="A20" s="20" t="s">
        <v>76</v>
      </c>
      <c r="B20" s="22">
        <v>1.17E+16</v>
      </c>
      <c r="C20" s="18">
        <v>4.5999999999999996</v>
      </c>
      <c r="D20" s="23"/>
      <c r="E20" s="23"/>
      <c r="F20" s="17" t="e">
        <f t="shared" si="0"/>
        <v>#DIV/0!</v>
      </c>
      <c r="G20" s="12">
        <f t="shared" si="1"/>
        <v>0</v>
      </c>
      <c r="H20" s="26"/>
    </row>
    <row r="21" spans="1:8" ht="39.75" customHeight="1">
      <c r="A21" s="20" t="s">
        <v>56</v>
      </c>
      <c r="B21" s="21" t="s">
        <v>69</v>
      </c>
      <c r="C21" s="16">
        <f>C22+C26+C28+C25</f>
        <v>380.1</v>
      </c>
      <c r="D21" s="16">
        <f>D22+D26+D28+D25</f>
        <v>8370.7000000000007</v>
      </c>
      <c r="E21" s="16">
        <f>E22+E26+E28+E25</f>
        <v>2642.3</v>
      </c>
      <c r="F21" s="17">
        <f t="shared" si="0"/>
        <v>31.566057796838976</v>
      </c>
      <c r="G21" s="12" t="s">
        <v>105</v>
      </c>
      <c r="H21" s="26"/>
    </row>
    <row r="22" spans="1:8" ht="50.25" customHeight="1">
      <c r="A22" s="20" t="s">
        <v>57</v>
      </c>
      <c r="B22" s="21" t="s">
        <v>70</v>
      </c>
      <c r="C22" s="27">
        <v>65.400000000000006</v>
      </c>
      <c r="D22" s="23">
        <v>138.69999999999999</v>
      </c>
      <c r="E22" s="23">
        <v>69.3</v>
      </c>
      <c r="F22" s="17">
        <f t="shared" si="0"/>
        <v>49.963950973323726</v>
      </c>
      <c r="G22" s="12">
        <f t="shared" si="1"/>
        <v>105.96330275229356</v>
      </c>
      <c r="H22" s="26"/>
    </row>
    <row r="23" spans="1:8" ht="43.5" customHeight="1">
      <c r="A23" s="20" t="s">
        <v>58</v>
      </c>
      <c r="B23" s="21" t="s">
        <v>92</v>
      </c>
      <c r="C23" s="27">
        <v>65.400000000000006</v>
      </c>
      <c r="D23" s="23">
        <v>138.69999999999999</v>
      </c>
      <c r="E23" s="23">
        <v>69.3</v>
      </c>
      <c r="F23" s="17">
        <f t="shared" si="0"/>
        <v>49.963950973323726</v>
      </c>
      <c r="G23" s="12">
        <f t="shared" si="1"/>
        <v>105.96330275229356</v>
      </c>
      <c r="H23" s="26"/>
    </row>
    <row r="24" spans="1:8" ht="66" hidden="1" customHeight="1">
      <c r="A24" s="20" t="s">
        <v>74</v>
      </c>
      <c r="B24" s="21" t="s">
        <v>85</v>
      </c>
      <c r="C24" s="12"/>
      <c r="D24" s="12"/>
      <c r="E24" s="12"/>
      <c r="F24" s="17" t="e">
        <f t="shared" si="0"/>
        <v>#DIV/0!</v>
      </c>
      <c r="G24" s="12" t="e">
        <f t="shared" si="1"/>
        <v>#DIV/0!</v>
      </c>
      <c r="H24" s="26"/>
    </row>
    <row r="25" spans="1:8" ht="42" customHeight="1">
      <c r="A25" s="20" t="s">
        <v>75</v>
      </c>
      <c r="B25" s="21" t="s">
        <v>93</v>
      </c>
      <c r="C25" s="12">
        <v>0</v>
      </c>
      <c r="D25" s="12">
        <v>7668</v>
      </c>
      <c r="E25" s="12">
        <v>2357.3000000000002</v>
      </c>
      <c r="F25" s="17">
        <f t="shared" si="0"/>
        <v>30.742044861763173</v>
      </c>
      <c r="G25" s="12">
        <v>0</v>
      </c>
      <c r="H25" s="26"/>
    </row>
    <row r="26" spans="1:8" ht="49.5" customHeight="1">
      <c r="A26" s="20" t="s">
        <v>59</v>
      </c>
      <c r="B26" s="21" t="s">
        <v>71</v>
      </c>
      <c r="C26" s="12">
        <v>94.4</v>
      </c>
      <c r="D26" s="19">
        <v>249.2</v>
      </c>
      <c r="E26" s="19">
        <v>111.6</v>
      </c>
      <c r="F26" s="17">
        <f t="shared" si="0"/>
        <v>44.783306581059392</v>
      </c>
      <c r="G26" s="12">
        <f t="shared" si="1"/>
        <v>118.22033898305084</v>
      </c>
      <c r="H26" s="26"/>
    </row>
    <row r="27" spans="1:8" ht="51" customHeight="1">
      <c r="A27" s="20" t="s">
        <v>60</v>
      </c>
      <c r="B27" s="21" t="s">
        <v>72</v>
      </c>
      <c r="C27" s="18">
        <v>94.4</v>
      </c>
      <c r="D27" s="19">
        <v>249.2</v>
      </c>
      <c r="E27" s="19">
        <v>111.6</v>
      </c>
      <c r="F27" s="17">
        <f t="shared" si="0"/>
        <v>44.783306581059392</v>
      </c>
      <c r="G27" s="12">
        <f t="shared" si="1"/>
        <v>118.22033898305084</v>
      </c>
      <c r="H27" s="26"/>
    </row>
    <row r="28" spans="1:8">
      <c r="A28" s="20" t="s">
        <v>61</v>
      </c>
      <c r="B28" s="21" t="s">
        <v>73</v>
      </c>
      <c r="C28" s="12">
        <v>220.3</v>
      </c>
      <c r="D28" s="19">
        <v>314.8</v>
      </c>
      <c r="E28" s="19">
        <v>104.1</v>
      </c>
      <c r="F28" s="17">
        <f t="shared" si="0"/>
        <v>33.068614993646754</v>
      </c>
      <c r="G28" s="12">
        <f t="shared" si="1"/>
        <v>47.25374489332728</v>
      </c>
      <c r="H28" s="26"/>
    </row>
    <row r="29" spans="1:8" ht="18.75" customHeight="1">
      <c r="A29" s="6" t="s">
        <v>4</v>
      </c>
      <c r="B29" s="28"/>
      <c r="C29" s="8">
        <f>C31+C35+C37+C40+C43</f>
        <v>2982.4000000000005</v>
      </c>
      <c r="D29" s="8">
        <f>D31+D35+D37+D40+D43</f>
        <v>15848.899999999998</v>
      </c>
      <c r="E29" s="8">
        <f>E31+E35+E37+E40+E43</f>
        <v>5663.2999999999993</v>
      </c>
      <c r="F29" s="9">
        <f>E29/D29*100</f>
        <v>35.733079267330858</v>
      </c>
      <c r="G29" s="8">
        <f t="shared" ref="G29:G44" si="2">E29/C29*100</f>
        <v>189.89069206008577</v>
      </c>
      <c r="H29" s="26"/>
    </row>
    <row r="30" spans="1:8">
      <c r="A30" s="29" t="s">
        <v>3</v>
      </c>
      <c r="B30" s="30"/>
      <c r="C30" s="8"/>
      <c r="D30" s="8"/>
      <c r="E30" s="8"/>
      <c r="F30" s="9"/>
      <c r="G30" s="8"/>
    </row>
    <row r="31" spans="1:8" ht="16.5" customHeight="1">
      <c r="A31" s="29" t="s">
        <v>5</v>
      </c>
      <c r="B31" s="18" t="s">
        <v>6</v>
      </c>
      <c r="C31" s="12">
        <f t="shared" ref="C31:D31" si="3">C32+C33+C34</f>
        <v>1462.7</v>
      </c>
      <c r="D31" s="12">
        <f t="shared" si="3"/>
        <v>3154.6</v>
      </c>
      <c r="E31" s="12">
        <f>E32+E33+E34</f>
        <v>1747.3</v>
      </c>
      <c r="F31" s="17">
        <f t="shared" ref="F31:F44" si="4">E31/D31*100</f>
        <v>55.388955810562358</v>
      </c>
      <c r="G31" s="12">
        <f t="shared" si="2"/>
        <v>119.45716825049566</v>
      </c>
    </row>
    <row r="32" spans="1:8" ht="51" customHeight="1">
      <c r="A32" s="29" t="s">
        <v>7</v>
      </c>
      <c r="B32" s="31" t="s">
        <v>8</v>
      </c>
      <c r="C32" s="12">
        <v>1462.7</v>
      </c>
      <c r="D32" s="12">
        <v>3140.4</v>
      </c>
      <c r="E32" s="12">
        <v>1740.6</v>
      </c>
      <c r="F32" s="17">
        <f t="shared" si="4"/>
        <v>55.426060374474581</v>
      </c>
      <c r="G32" s="12">
        <f t="shared" si="2"/>
        <v>118.99911123265194</v>
      </c>
    </row>
    <row r="33" spans="1:8" ht="17.25" customHeight="1">
      <c r="A33" s="32" t="s">
        <v>81</v>
      </c>
      <c r="B33" s="31" t="s">
        <v>80</v>
      </c>
      <c r="C33" s="12">
        <v>0</v>
      </c>
      <c r="D33" s="33">
        <v>5</v>
      </c>
      <c r="E33" s="12">
        <v>0</v>
      </c>
      <c r="F33" s="17">
        <f t="shared" si="4"/>
        <v>0</v>
      </c>
      <c r="G33" s="12">
        <v>0</v>
      </c>
    </row>
    <row r="34" spans="1:8" ht="24.75" customHeight="1">
      <c r="A34" s="29" t="s">
        <v>9</v>
      </c>
      <c r="B34" s="18" t="s">
        <v>10</v>
      </c>
      <c r="C34" s="12">
        <v>0</v>
      </c>
      <c r="D34" s="12">
        <v>9.1999999999999993</v>
      </c>
      <c r="E34" s="12">
        <v>6.7</v>
      </c>
      <c r="F34" s="17">
        <f t="shared" si="4"/>
        <v>72.826086956521749</v>
      </c>
      <c r="G34" s="12">
        <v>0</v>
      </c>
      <c r="H34" s="26"/>
    </row>
    <row r="35" spans="1:8" ht="25.5">
      <c r="A35" s="29" t="s">
        <v>11</v>
      </c>
      <c r="B35" s="18" t="s">
        <v>12</v>
      </c>
      <c r="C35" s="12">
        <f t="shared" ref="C35:D35" si="5">C36</f>
        <v>94.4</v>
      </c>
      <c r="D35" s="12">
        <f t="shared" si="5"/>
        <v>249.2</v>
      </c>
      <c r="E35" s="12">
        <f>E36</f>
        <v>111.6</v>
      </c>
      <c r="F35" s="17">
        <f t="shared" si="4"/>
        <v>44.783306581059392</v>
      </c>
      <c r="G35" s="12">
        <f t="shared" si="2"/>
        <v>118.22033898305084</v>
      </c>
    </row>
    <row r="36" spans="1:8" ht="25.5">
      <c r="A36" s="29" t="s">
        <v>13</v>
      </c>
      <c r="B36" s="18" t="s">
        <v>14</v>
      </c>
      <c r="C36" s="12">
        <v>94.4</v>
      </c>
      <c r="D36" s="12">
        <v>249.2</v>
      </c>
      <c r="E36" s="12">
        <v>111.6</v>
      </c>
      <c r="F36" s="17">
        <f t="shared" si="4"/>
        <v>44.783306581059392</v>
      </c>
      <c r="G36" s="12">
        <f t="shared" si="2"/>
        <v>118.22033898305084</v>
      </c>
    </row>
    <row r="37" spans="1:8" ht="25.5">
      <c r="A37" s="29" t="s">
        <v>15</v>
      </c>
      <c r="B37" s="18" t="s">
        <v>16</v>
      </c>
      <c r="C37" s="12">
        <f t="shared" ref="C37:D37" si="6">C38+C39</f>
        <v>150.4</v>
      </c>
      <c r="D37" s="12">
        <f t="shared" si="6"/>
        <v>9273.2999999999993</v>
      </c>
      <c r="E37" s="12">
        <f>E38+E39</f>
        <v>2505.1999999999998</v>
      </c>
      <c r="F37" s="17">
        <f t="shared" si="4"/>
        <v>27.015194159576417</v>
      </c>
      <c r="G37" s="12" t="s">
        <v>100</v>
      </c>
      <c r="H37" s="26"/>
    </row>
    <row r="38" spans="1:8" ht="25.5">
      <c r="A38" s="29" t="s">
        <v>17</v>
      </c>
      <c r="B38" s="18" t="s">
        <v>18</v>
      </c>
      <c r="C38" s="12">
        <v>142.9</v>
      </c>
      <c r="D38" s="12">
        <v>9273.2999999999993</v>
      </c>
      <c r="E38" s="12">
        <v>2505.1999999999998</v>
      </c>
      <c r="F38" s="17">
        <f t="shared" si="4"/>
        <v>27.015194159576417</v>
      </c>
      <c r="G38" s="12" t="s">
        <v>101</v>
      </c>
      <c r="H38" s="26"/>
    </row>
    <row r="39" spans="1:8" ht="26.25" customHeight="1">
      <c r="A39" s="29" t="s">
        <v>83</v>
      </c>
      <c r="B39" s="18" t="s">
        <v>84</v>
      </c>
      <c r="C39" s="12">
        <v>7.5</v>
      </c>
      <c r="D39" s="12">
        <v>0</v>
      </c>
      <c r="E39" s="12">
        <v>0</v>
      </c>
      <c r="F39" s="17">
        <v>0</v>
      </c>
      <c r="G39" s="12">
        <f t="shared" si="2"/>
        <v>0</v>
      </c>
    </row>
    <row r="40" spans="1:8" ht="15" customHeight="1">
      <c r="A40" s="29" t="s">
        <v>19</v>
      </c>
      <c r="B40" s="18" t="s">
        <v>20</v>
      </c>
      <c r="C40" s="12">
        <v>369.6</v>
      </c>
      <c r="D40" s="12">
        <f>D41+D42</f>
        <v>1472.8999999999999</v>
      </c>
      <c r="E40" s="12">
        <f>E41+E42</f>
        <v>316.3</v>
      </c>
      <c r="F40" s="17">
        <f t="shared" si="4"/>
        <v>21.47464186299138</v>
      </c>
      <c r="G40" s="12">
        <f t="shared" si="2"/>
        <v>85.57900432900432</v>
      </c>
      <c r="H40" s="26"/>
    </row>
    <row r="41" spans="1:8" ht="25.5">
      <c r="A41" s="29" t="s">
        <v>21</v>
      </c>
      <c r="B41" s="18" t="s">
        <v>22</v>
      </c>
      <c r="C41" s="12">
        <v>50.8</v>
      </c>
      <c r="D41" s="12">
        <v>17.3</v>
      </c>
      <c r="E41" s="12">
        <v>8.6</v>
      </c>
      <c r="F41" s="17">
        <f t="shared" si="4"/>
        <v>49.710982658959537</v>
      </c>
      <c r="G41" s="12">
        <f t="shared" si="2"/>
        <v>16.929133858267718</v>
      </c>
    </row>
    <row r="42" spans="1:8" ht="25.5">
      <c r="A42" s="29" t="s">
        <v>23</v>
      </c>
      <c r="B42" s="18" t="s">
        <v>24</v>
      </c>
      <c r="C42" s="12">
        <v>318.8</v>
      </c>
      <c r="D42" s="12">
        <v>1455.6</v>
      </c>
      <c r="E42" s="12">
        <v>307.7</v>
      </c>
      <c r="F42" s="17">
        <f t="shared" si="4"/>
        <v>21.139049189337729</v>
      </c>
      <c r="G42" s="12">
        <f t="shared" si="2"/>
        <v>96.518193224592224</v>
      </c>
      <c r="H42" s="26"/>
    </row>
    <row r="43" spans="1:8" ht="15" customHeight="1">
      <c r="A43" s="29" t="s">
        <v>82</v>
      </c>
      <c r="B43" s="18" t="s">
        <v>25</v>
      </c>
      <c r="C43" s="12">
        <f t="shared" ref="C43:D43" si="7">C44</f>
        <v>905.3</v>
      </c>
      <c r="D43" s="12">
        <f t="shared" si="7"/>
        <v>1698.9</v>
      </c>
      <c r="E43" s="12">
        <v>982.9</v>
      </c>
      <c r="F43" s="17">
        <f t="shared" si="4"/>
        <v>57.855082700570946</v>
      </c>
      <c r="G43" s="12">
        <f t="shared" si="2"/>
        <v>108.57174417320226</v>
      </c>
      <c r="H43" s="26"/>
    </row>
    <row r="44" spans="1:8" ht="25.5">
      <c r="A44" s="29" t="s">
        <v>26</v>
      </c>
      <c r="B44" s="18" t="s">
        <v>27</v>
      </c>
      <c r="C44" s="12">
        <v>905.3</v>
      </c>
      <c r="D44" s="12">
        <v>1698.9</v>
      </c>
      <c r="E44" s="12">
        <v>982.9</v>
      </c>
      <c r="F44" s="17">
        <f t="shared" si="4"/>
        <v>57.855082700570946</v>
      </c>
      <c r="G44" s="12">
        <f t="shared" si="2"/>
        <v>108.57174417320226</v>
      </c>
    </row>
    <row r="45" spans="1:8" ht="25.5">
      <c r="A45" s="29" t="s">
        <v>28</v>
      </c>
      <c r="B45" s="18"/>
      <c r="C45" s="12">
        <f>C5-C29</f>
        <v>-1116.1000000000006</v>
      </c>
      <c r="D45" s="12">
        <f>D5-D29</f>
        <v>-155.39999999999782</v>
      </c>
      <c r="E45" s="12">
        <f>E5-E29</f>
        <v>117.00000000000091</v>
      </c>
      <c r="F45" s="12"/>
      <c r="G45" s="12"/>
    </row>
    <row r="46" spans="1:8" ht="14.25" customHeight="1">
      <c r="A46" s="34" t="s">
        <v>29</v>
      </c>
      <c r="B46" s="35"/>
      <c r="C46" s="8">
        <f>C48</f>
        <v>1116.0999999999999</v>
      </c>
      <c r="D46" s="8">
        <f t="shared" ref="D46:E46" si="8">D48</f>
        <v>155.39999999999964</v>
      </c>
      <c r="E46" s="8">
        <f t="shared" si="8"/>
        <v>-117</v>
      </c>
      <c r="F46" s="8"/>
      <c r="G46" s="8"/>
    </row>
    <row r="47" spans="1:8">
      <c r="A47" s="29" t="s">
        <v>3</v>
      </c>
      <c r="B47" s="18"/>
      <c r="C47" s="12"/>
      <c r="D47" s="12"/>
      <c r="E47" s="12"/>
      <c r="F47" s="12"/>
      <c r="G47" s="12"/>
    </row>
    <row r="48" spans="1:8" ht="27.75" customHeight="1">
      <c r="A48" s="29" t="s">
        <v>30</v>
      </c>
      <c r="B48" s="18" t="s">
        <v>31</v>
      </c>
      <c r="C48" s="12">
        <f t="shared" ref="C48" si="9">C49+C50</f>
        <v>1116.0999999999999</v>
      </c>
      <c r="D48" s="12">
        <f>D49+D50</f>
        <v>155.39999999999964</v>
      </c>
      <c r="E48" s="12">
        <f>E49+E50</f>
        <v>-117</v>
      </c>
      <c r="F48" s="12"/>
      <c r="G48" s="12"/>
    </row>
    <row r="49" spans="1:7" ht="25.5">
      <c r="A49" s="29" t="s">
        <v>32</v>
      </c>
      <c r="B49" s="18" t="s">
        <v>33</v>
      </c>
      <c r="C49" s="12">
        <v>-1898.4</v>
      </c>
      <c r="D49" s="12">
        <v>-15693.5</v>
      </c>
      <c r="E49" s="12">
        <v>-5844.7</v>
      </c>
      <c r="F49" s="12"/>
      <c r="G49" s="12"/>
    </row>
    <row r="50" spans="1:7" ht="29.25" customHeight="1">
      <c r="A50" s="29" t="s">
        <v>34</v>
      </c>
      <c r="B50" s="18" t="s">
        <v>35</v>
      </c>
      <c r="C50" s="12">
        <v>3014.5</v>
      </c>
      <c r="D50" s="12">
        <v>15848.9</v>
      </c>
      <c r="E50" s="12">
        <v>5727.7</v>
      </c>
      <c r="F50" s="12"/>
      <c r="G50" s="12"/>
    </row>
    <row r="52" spans="1:7">
      <c r="D52" s="26"/>
    </row>
    <row r="54" spans="1:7" ht="15.75">
      <c r="A54" s="48" t="s">
        <v>41</v>
      </c>
      <c r="B54" s="48"/>
      <c r="C54" s="48"/>
      <c r="D54" s="48"/>
      <c r="E54" s="48"/>
      <c r="F54" s="48"/>
      <c r="G54" s="48"/>
    </row>
  </sheetData>
  <mergeCells count="2">
    <mergeCell ref="A54:G54"/>
    <mergeCell ref="A2:G2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7" sqref="A7"/>
    </sheetView>
  </sheetViews>
  <sheetFormatPr defaultRowHeight="15"/>
  <cols>
    <col min="1" max="1" width="22.28515625" style="36" customWidth="1"/>
    <col min="2" max="2" width="15.5703125" style="36" customWidth="1"/>
    <col min="3" max="3" width="12.140625" style="36" customWidth="1"/>
    <col min="4" max="4" width="15.140625" style="36" customWidth="1"/>
    <col min="5" max="5" width="11.140625" style="36" customWidth="1"/>
    <col min="6" max="6" width="11.42578125" style="36" customWidth="1"/>
    <col min="7" max="7" width="12.42578125" style="36" customWidth="1"/>
    <col min="8" max="16384" width="9.140625" style="36"/>
  </cols>
  <sheetData>
    <row r="2" spans="1:7" ht="96" customHeight="1">
      <c r="A2" s="49" t="s">
        <v>99</v>
      </c>
      <c r="B2" s="50"/>
      <c r="C2" s="50"/>
      <c r="D2" s="50"/>
      <c r="E2" s="50"/>
      <c r="F2" s="50"/>
      <c r="G2" s="50"/>
    </row>
    <row r="3" spans="1:7">
      <c r="A3" s="1"/>
      <c r="B3" s="1"/>
      <c r="C3" s="1"/>
      <c r="D3" s="1"/>
      <c r="E3" s="1"/>
      <c r="F3" s="1"/>
      <c r="G3" s="2"/>
    </row>
    <row r="4" spans="1:7" ht="75" customHeight="1">
      <c r="A4" s="3" t="s">
        <v>36</v>
      </c>
      <c r="B4" s="3" t="s">
        <v>37</v>
      </c>
      <c r="C4" s="4" t="s">
        <v>95</v>
      </c>
      <c r="D4" s="4" t="s">
        <v>96</v>
      </c>
      <c r="E4" s="4" t="s">
        <v>97</v>
      </c>
      <c r="F4" s="3" t="s">
        <v>88</v>
      </c>
      <c r="G4" s="3" t="s">
        <v>87</v>
      </c>
    </row>
    <row r="5" spans="1:7" ht="39" customHeight="1">
      <c r="A5" s="28" t="s">
        <v>38</v>
      </c>
      <c r="B5" s="37">
        <v>4.5</v>
      </c>
      <c r="C5" s="38">
        <v>666.3</v>
      </c>
      <c r="D5" s="38">
        <v>2041.7</v>
      </c>
      <c r="E5" s="38">
        <v>1011.8</v>
      </c>
      <c r="F5" s="39">
        <f>E5/D5*100</f>
        <v>49.556741930743989</v>
      </c>
      <c r="G5" s="39">
        <f>E5/C5*100</f>
        <v>151.85351943568963</v>
      </c>
    </row>
    <row r="6" spans="1:7" ht="39" customHeight="1">
      <c r="A6" s="40" t="s">
        <v>39</v>
      </c>
      <c r="B6" s="37">
        <v>1.8</v>
      </c>
      <c r="C6" s="38">
        <v>279.8</v>
      </c>
      <c r="D6" s="38">
        <v>704.5</v>
      </c>
      <c r="E6" s="38">
        <v>313.3</v>
      </c>
      <c r="F6" s="39">
        <f>E6/D6*100</f>
        <v>44.471256210078067</v>
      </c>
      <c r="G6" s="39">
        <f>E6/C6*100</f>
        <v>111.97283774124374</v>
      </c>
    </row>
    <row r="10" spans="1:7" ht="15.75">
      <c r="A10" s="51" t="s">
        <v>64</v>
      </c>
      <c r="B10" s="51"/>
      <c r="C10" s="51"/>
      <c r="D10" s="51"/>
      <c r="E10" s="51"/>
      <c r="F10" s="51"/>
      <c r="G10" s="51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sqref="A1:XFD1048576"/>
    </sheetView>
  </sheetViews>
  <sheetFormatPr defaultRowHeight="15"/>
  <cols>
    <col min="1" max="1" width="39.85546875" style="36" customWidth="1"/>
    <col min="2" max="2" width="14.140625" style="36" customWidth="1"/>
    <col min="3" max="3" width="17.42578125" style="36" customWidth="1"/>
    <col min="4" max="4" width="13.5703125" style="36" customWidth="1"/>
    <col min="5" max="5" width="12.42578125" style="36" customWidth="1"/>
    <col min="6" max="6" width="14.7109375" style="36" customWidth="1"/>
    <col min="7" max="16384" width="9.140625" style="36"/>
  </cols>
  <sheetData>
    <row r="2" spans="1:7" ht="96" customHeight="1">
      <c r="A2" s="49" t="s">
        <v>98</v>
      </c>
      <c r="B2" s="50"/>
      <c r="C2" s="50"/>
      <c r="D2" s="50"/>
      <c r="E2" s="50"/>
      <c r="F2" s="50"/>
    </row>
    <row r="3" spans="1:7">
      <c r="A3" s="1"/>
      <c r="B3" s="1"/>
      <c r="C3" s="1"/>
      <c r="D3" s="1"/>
      <c r="E3" s="1"/>
      <c r="F3" s="2"/>
    </row>
    <row r="4" spans="1:7" ht="66.75" customHeight="1">
      <c r="A4" s="41" t="s">
        <v>62</v>
      </c>
      <c r="B4" s="4" t="s">
        <v>107</v>
      </c>
      <c r="C4" s="4" t="s">
        <v>96</v>
      </c>
      <c r="D4" s="4" t="s">
        <v>108</v>
      </c>
      <c r="E4" s="5" t="s">
        <v>86</v>
      </c>
      <c r="F4" s="4" t="s">
        <v>87</v>
      </c>
    </row>
    <row r="5" spans="1:7" ht="66.75" customHeight="1">
      <c r="A5" s="42" t="s">
        <v>77</v>
      </c>
      <c r="B5" s="39">
        <v>0</v>
      </c>
      <c r="C5" s="39">
        <v>2</v>
      </c>
      <c r="D5" s="39">
        <v>0</v>
      </c>
      <c r="E5" s="39">
        <f t="shared" ref="E5:E10" si="0">D5/C5*100</f>
        <v>0</v>
      </c>
      <c r="F5" s="39">
        <v>0</v>
      </c>
    </row>
    <row r="6" spans="1:7" ht="53.25" customHeight="1">
      <c r="A6" s="43" t="s">
        <v>66</v>
      </c>
      <c r="B6" s="39">
        <v>318.8</v>
      </c>
      <c r="C6" s="39">
        <v>1455.6</v>
      </c>
      <c r="D6" s="39">
        <v>307.60000000000002</v>
      </c>
      <c r="E6" s="39">
        <f t="shared" si="0"/>
        <v>21.132179170101679</v>
      </c>
      <c r="F6" s="39">
        <f>D6/B6*100</f>
        <v>96.486825595984953</v>
      </c>
      <c r="G6" s="44"/>
    </row>
    <row r="7" spans="1:7" ht="53.25" customHeight="1">
      <c r="A7" s="45" t="s">
        <v>67</v>
      </c>
      <c r="B7" s="39">
        <v>142.9</v>
      </c>
      <c r="C7" s="39">
        <v>9273.2999999999993</v>
      </c>
      <c r="D7" s="39">
        <v>2505.9</v>
      </c>
      <c r="E7" s="39">
        <f>D7/C7*100</f>
        <v>27.022742712950087</v>
      </c>
      <c r="F7" s="39" t="s">
        <v>101</v>
      </c>
    </row>
    <row r="8" spans="1:7" ht="63" customHeight="1">
      <c r="A8" s="45" t="s">
        <v>78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</row>
    <row r="9" spans="1:7" ht="45" customHeight="1">
      <c r="A9" s="45" t="s">
        <v>79</v>
      </c>
      <c r="B9" s="39">
        <v>0</v>
      </c>
      <c r="C9" s="39">
        <v>102</v>
      </c>
      <c r="D9" s="39">
        <v>102</v>
      </c>
      <c r="E9" s="39">
        <f t="shared" si="0"/>
        <v>100</v>
      </c>
      <c r="F9" s="39">
        <v>0</v>
      </c>
    </row>
    <row r="10" spans="1:7">
      <c r="A10" s="46" t="s">
        <v>63</v>
      </c>
      <c r="B10" s="47">
        <f>SUM(B5:B9)</f>
        <v>461.70000000000005</v>
      </c>
      <c r="C10" s="47">
        <f>SUM(C5:C9)</f>
        <v>10832.9</v>
      </c>
      <c r="D10" s="47">
        <f>SUM(D5:D9)</f>
        <v>2915.5</v>
      </c>
      <c r="E10" s="47">
        <f t="shared" si="0"/>
        <v>26.913384227676801</v>
      </c>
      <c r="F10" s="47" t="s">
        <v>102</v>
      </c>
      <c r="G10" s="44"/>
    </row>
    <row r="14" spans="1:7" ht="15.75">
      <c r="A14" s="51" t="s">
        <v>65</v>
      </c>
      <c r="B14" s="51"/>
      <c r="C14" s="51"/>
      <c r="D14" s="51"/>
      <c r="E14" s="51"/>
      <c r="F14" s="51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2022-07-27T12:47:05Z</cp:lastPrinted>
  <dcterms:created xsi:type="dcterms:W3CDTF">2017-04-17T10:25:39Z</dcterms:created>
  <dcterms:modified xsi:type="dcterms:W3CDTF">2022-07-27T12:47:06Z</dcterms:modified>
</cp:coreProperties>
</file>