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90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1'!$B$18</definedName>
  </definedNames>
  <calcPr calcId="125725"/>
</workbook>
</file>

<file path=xl/calcChain.xml><?xml version="1.0" encoding="utf-8"?>
<calcChain xmlns="http://schemas.openxmlformats.org/spreadsheetml/2006/main">
  <c r="G7" i="1"/>
  <c r="G10"/>
  <c r="G11"/>
  <c r="G12"/>
  <c r="G13"/>
  <c r="G14"/>
  <c r="G20"/>
  <c r="G21"/>
  <c r="G22"/>
  <c r="G23"/>
  <c r="G25"/>
  <c r="G26"/>
  <c r="G27"/>
  <c r="F7"/>
  <c r="F8"/>
  <c r="F9"/>
  <c r="F12"/>
  <c r="F13"/>
  <c r="F14"/>
  <c r="F17"/>
  <c r="F20"/>
  <c r="F21"/>
  <c r="F22"/>
  <c r="F24"/>
  <c r="F25"/>
  <c r="F26"/>
  <c r="F27"/>
  <c r="D5"/>
  <c r="E5"/>
  <c r="E5" i="3"/>
  <c r="F7"/>
  <c r="F9"/>
  <c r="E7"/>
  <c r="F32" i="1"/>
  <c r="F33"/>
  <c r="F34"/>
  <c r="F35"/>
  <c r="F36"/>
  <c r="F37"/>
  <c r="F38"/>
  <c r="F39"/>
  <c r="F40"/>
  <c r="F41"/>
  <c r="F42"/>
  <c r="F43"/>
  <c r="F44"/>
  <c r="G32"/>
  <c r="G34"/>
  <c r="G35"/>
  <c r="G36"/>
  <c r="G37"/>
  <c r="G38"/>
  <c r="G39"/>
  <c r="G40"/>
  <c r="G41"/>
  <c r="G42"/>
  <c r="G43"/>
  <c r="G44"/>
  <c r="D43"/>
  <c r="E35"/>
  <c r="D31"/>
  <c r="B10" i="3"/>
  <c r="C31" i="1"/>
  <c r="C40"/>
  <c r="F6" i="3" l="1"/>
  <c r="C29" i="1"/>
  <c r="E43"/>
  <c r="E40"/>
  <c r="D40"/>
  <c r="E37"/>
  <c r="D37"/>
  <c r="D35"/>
  <c r="E31"/>
  <c r="G31" s="1"/>
  <c r="C48"/>
  <c r="C46" s="1"/>
  <c r="C5"/>
  <c r="C45" s="1"/>
  <c r="D10" i="3"/>
  <c r="F10" s="1"/>
  <c r="C10"/>
  <c r="D48" i="1"/>
  <c r="E48"/>
  <c r="D29" l="1"/>
  <c r="F31"/>
  <c r="E29"/>
  <c r="G29" s="1"/>
  <c r="E6" i="3"/>
  <c r="F29" i="1" l="1"/>
  <c r="F5" l="1"/>
  <c r="G5"/>
  <c r="E10" i="3" l="1"/>
  <c r="D46" i="1" l="1"/>
  <c r="E46"/>
  <c r="D45"/>
  <c r="E45"/>
  <c r="G5" i="2"/>
  <c r="F5"/>
  <c r="G6"/>
  <c r="F6"/>
</calcChain>
</file>

<file path=xl/sharedStrings.xml><?xml version="1.0" encoding="utf-8"?>
<sst xmlns="http://schemas.openxmlformats.org/spreadsheetml/2006/main" count="115" uniqueCount="105">
  <si>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</si>
  <si>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</si>
  <si>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</si>
  <si>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</si>
  <si>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</si>
  <si>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</si>
  <si>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</si>
  <si>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</si>
  <si>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</si>
  <si>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</si>
  <si>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</si>
  <si>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</si>
  <si>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</si>
  <si>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</si>
  <si>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</si>
  <si>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</si>
  <si>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</si>
  <si>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</si>
  <si>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</si>
  <si>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</si>
  <si>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</si>
  <si>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</si>
  <si>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</si>
  <si>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</si>
  <si>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</si>
  <si>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</si>
  <si>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</si>
  <si>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</si>
  <si>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</si>
  <si>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</si>
  <si>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</si>
  <si>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</si>
  <si>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</si>
  <si>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</si>
  <si>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</si>
  <si>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</si>
  <si>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</si>
  <si>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</si>
  <si>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</si>
  <si>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</si>
  <si>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</si>
  <si>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</si>
  <si>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</si>
  <si>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</si>
  <si>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</si>
  <si>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</si>
  <si>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</si>
  <si>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</si>
  <si>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</si>
  <si>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</si>
  <si>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</si>
  <si>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</si>
  <si>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</si>
  <si>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</si>
  <si>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</si>
  <si>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</si>
  <si>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</si>
  <si>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</si>
  <si>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</si>
  <si>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</si>
  <si>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</si>
  <si>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</si>
  <si>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</si>
  <si>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</si>
  <si>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</si>
  <si>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</si>
  <si>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</si>
  <si>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</si>
  <si>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</si>
  <si>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</si>
  <si>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</si>
  <si>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</si>
  <si>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</si>
  <si>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</si>
  <si>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</si>
  <si>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</si>
  <si>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</si>
  <si>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</si>
  <si>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20229999100073150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</si>
  <si>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</si>
  <si>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</si>
  <si>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</si>
  <si>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</si>
  <si>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</si>
  <si>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</si>
  <si>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Культура и кинематография</t>
  </si>
  <si>
    <t>% исполнения плана                       2021 года</t>
  </si>
  <si>
    <t>% исполнения 2021 года к 2020 году</t>
  </si>
  <si>
    <t>% исполнения плана 2021 года</t>
  </si>
  <si>
    <t>Другие вопросы в области национальной экономики</t>
  </si>
  <si>
    <t>00 0412 0000000000 000</t>
  </si>
  <si>
    <t>20225467100000150</t>
  </si>
  <si>
    <t>20216001100001150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</si>
  <si>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июля 2021 года      
</t>
  </si>
  <si>
    <t>Исполнено на 1 июля 2020 г.</t>
  </si>
  <si>
    <t>Утвержденные бюджетные назначения на                        1 июля 2021 г.</t>
  </si>
  <si>
    <t>Исполнено на 1 июля 2021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</si>
  <si>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2021 г.
</t>
  </si>
  <si>
    <t>Исполнено на 1 июля 2020 г. (тыс.руб)</t>
  </si>
  <si>
    <t>Утвержденные бюджетные назначения на           1 июля 2021 г. (тыс.руб)</t>
  </si>
  <si>
    <t>Исполнено на 1 июля 2021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</si>
  <si>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2021 года     
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</si>
  <si>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</si>
  <si>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св. 2 раз</t>
  </si>
  <si>
    <t>св. 2,7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</si>
</sst>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7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0" fontId="8" fillId="0" borderId="3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4"/>
  <sheetViews>
    <sheetView tabSelected="1" topLeftCell="A7" zoomScale="90" zoomScaleNormal="90" workbookViewId="0">
      <selection activeCell="A19" sqref="A19"/>
    </sheetView>
  </sheetViews>
  <sheetFormatPr defaultRowHeight="12.75"/>
  <cols>
    <col min="1" max="1" width="35.5703125" style="14" customWidth="1"/>
    <col min="2" max="2" width="24.5703125" style="14" customWidth="1"/>
    <col min="3" max="3" width="13" style="14" customWidth="1"/>
    <col min="4" max="4" width="16.28515625" style="14" customWidth="1"/>
    <col min="5" max="5" width="12.5703125" style="14" customWidth="1"/>
    <col min="6" max="6" width="14.42578125" style="14" customWidth="1"/>
    <col min="7" max="7" width="15" style="14" customWidth="1"/>
    <col min="8" max="16384" width="9.140625" style="14"/>
  </cols>
  <sheetData>
    <row r="2" spans="1:8" ht="58.5" customHeight="1">
      <c r="A2" s="70" t="s">
        <v>93</v>
      </c>
      <c r="B2" s="71"/>
      <c r="C2" s="71"/>
      <c r="D2" s="71"/>
      <c r="E2" s="71"/>
      <c r="F2" s="71"/>
      <c r="G2" s="71"/>
    </row>
    <row r="3" spans="1:8">
      <c r="G3" s="15" t="s">
        <v>40</v>
      </c>
    </row>
    <row r="4" spans="1:8" ht="63.75" customHeight="1">
      <c r="A4" s="9" t="s">
        <v>0</v>
      </c>
      <c r="B4" s="9" t="s">
        <v>1</v>
      </c>
      <c r="C4" s="30" t="s">
        <v>94</v>
      </c>
      <c r="D4" s="30" t="s">
        <v>95</v>
      </c>
      <c r="E4" s="30" t="s">
        <v>96</v>
      </c>
      <c r="F4" s="27" t="s">
        <v>86</v>
      </c>
      <c r="G4" s="30" t="s">
        <v>87</v>
      </c>
    </row>
    <row r="5" spans="1:8" ht="15.75" customHeight="1">
      <c r="A5" s="7" t="s">
        <v>2</v>
      </c>
      <c r="B5" s="24"/>
      <c r="C5" s="35">
        <f>C7+C20</f>
        <v>4402.3</v>
      </c>
      <c r="D5" s="63">
        <f t="shared" ref="D5:E5" si="0">D7+D20</f>
        <v>6926.7999999999993</v>
      </c>
      <c r="E5" s="63">
        <f t="shared" si="0"/>
        <v>1866.3000000000002</v>
      </c>
      <c r="F5" s="65">
        <f>E5/D5*100</f>
        <v>26.943177224692505</v>
      </c>
      <c r="G5" s="63">
        <f>E5/C5*100</f>
        <v>42.39374872225882</v>
      </c>
    </row>
    <row r="6" spans="1:8" ht="15" customHeight="1">
      <c r="A6" s="18" t="s">
        <v>3</v>
      </c>
      <c r="B6" s="25"/>
      <c r="C6" s="36"/>
      <c r="D6" s="64"/>
      <c r="E6" s="64"/>
      <c r="F6" s="65"/>
      <c r="G6" s="63"/>
    </row>
    <row r="7" spans="1:8" ht="15" customHeight="1">
      <c r="A7" s="11" t="s">
        <v>42</v>
      </c>
      <c r="B7" s="21">
        <v>1E+16</v>
      </c>
      <c r="C7" s="33">
        <v>1025.3</v>
      </c>
      <c r="D7" s="67">
        <v>4089</v>
      </c>
      <c r="E7" s="52">
        <v>1486.2</v>
      </c>
      <c r="F7" s="66">
        <f t="shared" ref="F7:F27" si="1">E7/D7*100</f>
        <v>36.346294937637566</v>
      </c>
      <c r="G7" s="64">
        <f t="shared" ref="G7:G27" si="2">E7/C7*100</f>
        <v>144.95269677167659</v>
      </c>
    </row>
    <row r="8" spans="1:8" ht="13.5" customHeight="1">
      <c r="A8" s="11" t="s">
        <v>43</v>
      </c>
      <c r="B8" s="21">
        <v>1.01E+16</v>
      </c>
      <c r="C8" s="33">
        <v>337.8</v>
      </c>
      <c r="D8" s="67">
        <v>765</v>
      </c>
      <c r="E8" s="53">
        <v>682.8</v>
      </c>
      <c r="F8" s="66">
        <f t="shared" si="1"/>
        <v>89.254901960784309</v>
      </c>
      <c r="G8" s="64" t="s">
        <v>103</v>
      </c>
      <c r="H8" s="62"/>
    </row>
    <row r="9" spans="1:8" ht="19.5" customHeight="1">
      <c r="A9" s="12" t="s">
        <v>44</v>
      </c>
      <c r="B9" s="22" t="s">
        <v>45</v>
      </c>
      <c r="C9" s="33">
        <v>337.8</v>
      </c>
      <c r="D9" s="67">
        <v>765</v>
      </c>
      <c r="E9" s="53">
        <v>682.8</v>
      </c>
      <c r="F9" s="66">
        <f t="shared" si="1"/>
        <v>89.254901960784309</v>
      </c>
      <c r="G9" s="64" t="s">
        <v>103</v>
      </c>
    </row>
    <row r="10" spans="1:8">
      <c r="A10" s="12" t="s">
        <v>46</v>
      </c>
      <c r="B10" s="23">
        <v>1.05E+16</v>
      </c>
      <c r="C10" s="37">
        <v>247.8</v>
      </c>
      <c r="D10" s="67">
        <v>178</v>
      </c>
      <c r="E10" s="53">
        <v>486.8</v>
      </c>
      <c r="F10" s="66" t="s">
        <v>104</v>
      </c>
      <c r="G10" s="64">
        <f t="shared" si="2"/>
        <v>196.44874899112185</v>
      </c>
    </row>
    <row r="11" spans="1:8" ht="15.75" customHeight="1">
      <c r="A11" s="12" t="s">
        <v>47</v>
      </c>
      <c r="B11" s="22" t="s">
        <v>48</v>
      </c>
      <c r="C11" s="37">
        <v>247.8</v>
      </c>
      <c r="D11" s="67">
        <v>178</v>
      </c>
      <c r="E11" s="53">
        <v>486.8</v>
      </c>
      <c r="F11" s="66" t="s">
        <v>104</v>
      </c>
      <c r="G11" s="64">
        <f t="shared" si="2"/>
        <v>196.44874899112185</v>
      </c>
    </row>
    <row r="12" spans="1:8">
      <c r="A12" s="12" t="s">
        <v>49</v>
      </c>
      <c r="B12" s="23">
        <v>1.06E+16</v>
      </c>
      <c r="C12" s="37">
        <v>439.6</v>
      </c>
      <c r="D12" s="67">
        <v>3103</v>
      </c>
      <c r="E12" s="52">
        <v>312</v>
      </c>
      <c r="F12" s="66">
        <f t="shared" si="1"/>
        <v>10.054785691266515</v>
      </c>
      <c r="G12" s="64">
        <f t="shared" si="2"/>
        <v>70.973612374886258</v>
      </c>
    </row>
    <row r="13" spans="1:8" ht="15" customHeight="1">
      <c r="A13" s="12" t="s">
        <v>50</v>
      </c>
      <c r="B13" s="22" t="s">
        <v>51</v>
      </c>
      <c r="C13" s="37">
        <v>26.1</v>
      </c>
      <c r="D13" s="67">
        <v>638</v>
      </c>
      <c r="E13" s="53">
        <v>34.6</v>
      </c>
      <c r="F13" s="66">
        <f t="shared" si="1"/>
        <v>5.4231974921630091</v>
      </c>
      <c r="G13" s="64">
        <f t="shared" si="2"/>
        <v>132.56704980842912</v>
      </c>
    </row>
    <row r="14" spans="1:8">
      <c r="A14" s="12" t="s">
        <v>52</v>
      </c>
      <c r="B14" s="22" t="s">
        <v>53</v>
      </c>
      <c r="C14" s="37">
        <v>413.6</v>
      </c>
      <c r="D14" s="67">
        <v>2465</v>
      </c>
      <c r="E14" s="52">
        <v>277.39999999999998</v>
      </c>
      <c r="F14" s="66">
        <f t="shared" si="1"/>
        <v>11.253549695740364</v>
      </c>
      <c r="G14" s="64">
        <f t="shared" si="2"/>
        <v>67.069632495164399</v>
      </c>
    </row>
    <row r="15" spans="1:8" ht="15" customHeight="1">
      <c r="A15" s="12" t="s">
        <v>54</v>
      </c>
      <c r="B15" s="23">
        <v>1.08E+16</v>
      </c>
      <c r="C15" s="33">
        <v>0</v>
      </c>
      <c r="D15" s="39">
        <v>0</v>
      </c>
      <c r="E15" s="39">
        <v>0</v>
      </c>
      <c r="F15" s="66">
        <v>0</v>
      </c>
      <c r="G15" s="64">
        <v>0</v>
      </c>
    </row>
    <row r="16" spans="1:8" ht="42.75" customHeight="1">
      <c r="A16" s="12" t="s">
        <v>69</v>
      </c>
      <c r="B16" s="23">
        <v>1.11E+16</v>
      </c>
      <c r="C16" s="33">
        <v>0</v>
      </c>
      <c r="D16" s="39">
        <v>0</v>
      </c>
      <c r="E16" s="39">
        <v>0</v>
      </c>
      <c r="F16" s="66">
        <v>0</v>
      </c>
      <c r="G16" s="64">
        <v>0</v>
      </c>
    </row>
    <row r="17" spans="1:8" s="51" customFormat="1" ht="86.25" customHeight="1">
      <c r="A17" s="57" t="s">
        <v>102</v>
      </c>
      <c r="B17" s="54">
        <v>1.17150301021731E+16</v>
      </c>
      <c r="C17" s="39">
        <v>0</v>
      </c>
      <c r="D17" s="56">
        <v>43</v>
      </c>
      <c r="E17" s="39">
        <v>0</v>
      </c>
      <c r="F17" s="66">
        <f t="shared" si="1"/>
        <v>0</v>
      </c>
      <c r="G17" s="64">
        <v>0</v>
      </c>
    </row>
    <row r="18" spans="1:8" ht="25.5">
      <c r="A18" s="12" t="s">
        <v>55</v>
      </c>
      <c r="B18" s="23">
        <v>1.16E+16</v>
      </c>
      <c r="C18" s="33">
        <v>0</v>
      </c>
      <c r="D18" s="39">
        <v>0</v>
      </c>
      <c r="E18" s="39">
        <v>0</v>
      </c>
      <c r="F18" s="66">
        <v>0</v>
      </c>
      <c r="G18" s="64">
        <v>0</v>
      </c>
    </row>
    <row r="19" spans="1:8">
      <c r="A19" s="12" t="s">
        <v>79</v>
      </c>
      <c r="B19" s="23">
        <v>1.17E+16</v>
      </c>
      <c r="C19" s="33">
        <v>0</v>
      </c>
      <c r="D19" s="39">
        <v>0</v>
      </c>
      <c r="E19" s="55">
        <v>-24.1</v>
      </c>
      <c r="F19" s="66">
        <v>0</v>
      </c>
      <c r="G19" s="64">
        <v>0</v>
      </c>
    </row>
    <row r="20" spans="1:8" ht="44.25" customHeight="1">
      <c r="A20" s="12" t="s">
        <v>56</v>
      </c>
      <c r="B20" s="22" t="s">
        <v>70</v>
      </c>
      <c r="C20" s="39">
        <v>3377</v>
      </c>
      <c r="D20" s="59">
        <v>2837.7999999999997</v>
      </c>
      <c r="E20" s="59">
        <v>380.1</v>
      </c>
      <c r="F20" s="66">
        <f t="shared" si="1"/>
        <v>13.394178589047856</v>
      </c>
      <c r="G20" s="64">
        <f t="shared" si="2"/>
        <v>11.255552265324253</v>
      </c>
      <c r="H20" s="34"/>
    </row>
    <row r="21" spans="1:8" ht="36.75" customHeight="1">
      <c r="A21" s="12" t="s">
        <v>57</v>
      </c>
      <c r="B21" s="22" t="s">
        <v>71</v>
      </c>
      <c r="C21" s="39">
        <v>64.5</v>
      </c>
      <c r="D21" s="61">
        <v>131.30000000000001</v>
      </c>
      <c r="E21" s="61">
        <v>65.400000000000006</v>
      </c>
      <c r="F21" s="66">
        <f t="shared" si="1"/>
        <v>49.809596344249805</v>
      </c>
      <c r="G21" s="64">
        <f t="shared" si="2"/>
        <v>101.39534883720931</v>
      </c>
      <c r="H21" s="34"/>
    </row>
    <row r="22" spans="1:8" ht="39.75" customHeight="1">
      <c r="A22" s="12" t="s">
        <v>58</v>
      </c>
      <c r="B22" s="22" t="s">
        <v>92</v>
      </c>
      <c r="C22" s="39">
        <v>64.5</v>
      </c>
      <c r="D22" s="61">
        <v>131.30000000000001</v>
      </c>
      <c r="E22" s="61">
        <v>65.400000000000006</v>
      </c>
      <c r="F22" s="66">
        <f t="shared" si="1"/>
        <v>49.809596344249805</v>
      </c>
      <c r="G22" s="64">
        <f t="shared" si="2"/>
        <v>101.39534883720931</v>
      </c>
      <c r="H22" s="34"/>
    </row>
    <row r="23" spans="1:8" ht="66" customHeight="1">
      <c r="A23" s="12" t="s">
        <v>76</v>
      </c>
      <c r="B23" s="22" t="s">
        <v>91</v>
      </c>
      <c r="C23" s="38">
        <v>2621.4</v>
      </c>
      <c r="D23" s="58">
        <v>0</v>
      </c>
      <c r="E23" s="58">
        <v>0</v>
      </c>
      <c r="F23" s="66">
        <v>0</v>
      </c>
      <c r="G23" s="64">
        <f t="shared" si="2"/>
        <v>0</v>
      </c>
      <c r="H23" s="34"/>
    </row>
    <row r="24" spans="1:8" ht="35.25" customHeight="1">
      <c r="A24" s="12" t="s">
        <v>77</v>
      </c>
      <c r="B24" s="22" t="s">
        <v>78</v>
      </c>
      <c r="C24" s="38">
        <v>0</v>
      </c>
      <c r="D24" s="58">
        <v>644.6</v>
      </c>
      <c r="E24" s="58">
        <v>0</v>
      </c>
      <c r="F24" s="66">
        <f t="shared" si="1"/>
        <v>0</v>
      </c>
      <c r="G24" s="64">
        <v>0</v>
      </c>
      <c r="H24" s="34"/>
    </row>
    <row r="25" spans="1:8" ht="46.5" customHeight="1">
      <c r="A25" s="12" t="s">
        <v>59</v>
      </c>
      <c r="B25" s="22" t="s">
        <v>72</v>
      </c>
      <c r="C25" s="39">
        <v>83.9</v>
      </c>
      <c r="D25" s="60">
        <v>234.2</v>
      </c>
      <c r="E25" s="60">
        <v>94.4</v>
      </c>
      <c r="F25" s="66">
        <f t="shared" si="1"/>
        <v>40.307429547395387</v>
      </c>
      <c r="G25" s="64">
        <f t="shared" si="2"/>
        <v>112.51489868891538</v>
      </c>
      <c r="H25" s="34"/>
    </row>
    <row r="26" spans="1:8" ht="53.25" customHeight="1">
      <c r="A26" s="12" t="s">
        <v>60</v>
      </c>
      <c r="B26" s="22" t="s">
        <v>73</v>
      </c>
      <c r="C26" s="39">
        <v>83.9</v>
      </c>
      <c r="D26" s="60">
        <v>234.2</v>
      </c>
      <c r="E26" s="60">
        <v>94.4</v>
      </c>
      <c r="F26" s="66">
        <f t="shared" si="1"/>
        <v>40.307429547395387</v>
      </c>
      <c r="G26" s="64">
        <f t="shared" si="2"/>
        <v>112.51489868891538</v>
      </c>
      <c r="H26" s="34"/>
    </row>
    <row r="27" spans="1:8" ht="17.25" customHeight="1">
      <c r="A27" s="12" t="s">
        <v>61</v>
      </c>
      <c r="B27" s="22" t="s">
        <v>74</v>
      </c>
      <c r="C27" s="39">
        <v>607.1</v>
      </c>
      <c r="D27" s="68">
        <v>1827.7</v>
      </c>
      <c r="E27" s="68">
        <v>220.3</v>
      </c>
      <c r="F27" s="66">
        <f t="shared" si="1"/>
        <v>12.053400448651312</v>
      </c>
      <c r="G27" s="64">
        <f t="shared" si="2"/>
        <v>36.287267336517871</v>
      </c>
      <c r="H27" s="34"/>
    </row>
    <row r="28" spans="1:8" ht="15.75" customHeight="1">
      <c r="A28" s="12" t="s">
        <v>75</v>
      </c>
      <c r="B28" s="22" t="s">
        <v>66</v>
      </c>
      <c r="C28" s="39">
        <v>0</v>
      </c>
      <c r="D28" s="39">
        <v>0</v>
      </c>
      <c r="E28" s="39">
        <v>0</v>
      </c>
      <c r="F28" s="66">
        <v>0</v>
      </c>
      <c r="G28" s="64">
        <v>0</v>
      </c>
    </row>
    <row r="29" spans="1:8" ht="18.75" customHeight="1">
      <c r="A29" s="7" t="s">
        <v>4</v>
      </c>
      <c r="B29" s="17"/>
      <c r="C29" s="35">
        <f>C31+C35+C37+C40+C43</f>
        <v>5292.7000000000007</v>
      </c>
      <c r="D29" s="35">
        <f>D31+D35+D37+D40+D43</f>
        <v>8160.3</v>
      </c>
      <c r="E29" s="35">
        <f>E31+E35+E37+E40+E43</f>
        <v>2982.4000000000005</v>
      </c>
      <c r="F29" s="46">
        <f>E29/D29*100</f>
        <v>36.547675943286407</v>
      </c>
      <c r="G29" s="35">
        <f t="shared" ref="G29:G44" si="3">E29/C29*100</f>
        <v>56.349311315585616</v>
      </c>
      <c r="H29" s="34"/>
    </row>
    <row r="30" spans="1:8">
      <c r="A30" s="6" t="s">
        <v>3</v>
      </c>
      <c r="B30" s="3"/>
      <c r="C30" s="35"/>
      <c r="D30" s="35"/>
      <c r="E30" s="35"/>
      <c r="F30" s="46"/>
      <c r="G30" s="35"/>
    </row>
    <row r="31" spans="1:8" ht="16.5" customHeight="1">
      <c r="A31" s="6" t="s">
        <v>5</v>
      </c>
      <c r="B31" s="4" t="s">
        <v>6</v>
      </c>
      <c r="C31" s="43">
        <f>C32+C33+C34</f>
        <v>1263.6000000000001</v>
      </c>
      <c r="D31" s="43">
        <f>D32+D33+D34</f>
        <v>2974.8</v>
      </c>
      <c r="E31" s="43">
        <f>E32+E33+E34</f>
        <v>1462.7</v>
      </c>
      <c r="F31" s="47">
        <f t="shared" ref="F31:F44" si="4">E31/D31*100</f>
        <v>49.169692080139839</v>
      </c>
      <c r="G31" s="43">
        <f t="shared" si="3"/>
        <v>115.7565685343463</v>
      </c>
    </row>
    <row r="32" spans="1:8" ht="43.5" customHeight="1">
      <c r="A32" s="6" t="s">
        <v>7</v>
      </c>
      <c r="B32" s="5" t="s">
        <v>8</v>
      </c>
      <c r="C32" s="43">
        <v>1209.4000000000001</v>
      </c>
      <c r="D32" s="43">
        <v>2962.8</v>
      </c>
      <c r="E32" s="43">
        <v>1462.7</v>
      </c>
      <c r="F32" s="47">
        <f t="shared" si="4"/>
        <v>49.368840286215743</v>
      </c>
      <c r="G32" s="43">
        <f t="shared" si="3"/>
        <v>120.94426988589382</v>
      </c>
    </row>
    <row r="33" spans="1:8" ht="17.25" customHeight="1">
      <c r="A33" s="32" t="s">
        <v>84</v>
      </c>
      <c r="B33" s="5" t="s">
        <v>83</v>
      </c>
      <c r="C33" s="43">
        <v>0</v>
      </c>
      <c r="D33" s="48">
        <v>5</v>
      </c>
      <c r="E33" s="43">
        <v>0</v>
      </c>
      <c r="F33" s="47">
        <f t="shared" si="4"/>
        <v>0</v>
      </c>
      <c r="G33" s="43">
        <v>0</v>
      </c>
    </row>
    <row r="34" spans="1:8" ht="24.75" customHeight="1">
      <c r="A34" s="6" t="s">
        <v>9</v>
      </c>
      <c r="B34" s="4" t="s">
        <v>10</v>
      </c>
      <c r="C34" s="43">
        <v>54.2</v>
      </c>
      <c r="D34" s="43">
        <v>7</v>
      </c>
      <c r="E34" s="43">
        <v>0</v>
      </c>
      <c r="F34" s="47">
        <f t="shared" si="4"/>
        <v>0</v>
      </c>
      <c r="G34" s="43">
        <f t="shared" si="3"/>
        <v>0</v>
      </c>
      <c r="H34" s="16"/>
    </row>
    <row r="35" spans="1:8">
      <c r="A35" s="6" t="s">
        <v>11</v>
      </c>
      <c r="B35" s="4" t="s">
        <v>12</v>
      </c>
      <c r="C35" s="43">
        <v>84</v>
      </c>
      <c r="D35" s="43">
        <f>D36</f>
        <v>234.2</v>
      </c>
      <c r="E35" s="43">
        <f>E36</f>
        <v>94.4</v>
      </c>
      <c r="F35" s="47">
        <f t="shared" si="4"/>
        <v>40.307429547395387</v>
      </c>
      <c r="G35" s="43">
        <f t="shared" si="3"/>
        <v>112.38095238095238</v>
      </c>
    </row>
    <row r="36" spans="1:8" ht="25.5">
      <c r="A36" s="6" t="s">
        <v>13</v>
      </c>
      <c r="B36" s="4" t="s">
        <v>14</v>
      </c>
      <c r="C36" s="43">
        <v>84</v>
      </c>
      <c r="D36" s="43">
        <v>234.2</v>
      </c>
      <c r="E36" s="43">
        <v>94.4</v>
      </c>
      <c r="F36" s="47">
        <f t="shared" si="4"/>
        <v>40.307429547395387</v>
      </c>
      <c r="G36" s="43">
        <f t="shared" si="3"/>
        <v>112.38095238095238</v>
      </c>
    </row>
    <row r="37" spans="1:8">
      <c r="A37" s="6" t="s">
        <v>15</v>
      </c>
      <c r="B37" s="4" t="s">
        <v>16</v>
      </c>
      <c r="C37" s="43">
        <v>161.69999999999999</v>
      </c>
      <c r="D37" s="43">
        <f>D38+D39</f>
        <v>1316.8</v>
      </c>
      <c r="E37" s="43">
        <f>E38+E39</f>
        <v>150.4</v>
      </c>
      <c r="F37" s="47">
        <f t="shared" si="4"/>
        <v>11.421628189550425</v>
      </c>
      <c r="G37" s="43">
        <f t="shared" si="3"/>
        <v>93.011750154607313</v>
      </c>
      <c r="H37" s="34"/>
    </row>
    <row r="38" spans="1:8" ht="17.25" customHeight="1">
      <c r="A38" s="6" t="s">
        <v>17</v>
      </c>
      <c r="B38" s="4" t="s">
        <v>18</v>
      </c>
      <c r="C38" s="43">
        <v>154.19999999999999</v>
      </c>
      <c r="D38" s="43">
        <v>1309.3</v>
      </c>
      <c r="E38" s="43">
        <v>142.9</v>
      </c>
      <c r="F38" s="47">
        <f t="shared" si="4"/>
        <v>10.914228977316123</v>
      </c>
      <c r="G38" s="43">
        <f t="shared" si="3"/>
        <v>92.671854734111562</v>
      </c>
      <c r="H38" s="34"/>
    </row>
    <row r="39" spans="1:8" ht="26.25" customHeight="1">
      <c r="A39" s="6" t="s">
        <v>89</v>
      </c>
      <c r="B39" s="4" t="s">
        <v>90</v>
      </c>
      <c r="C39" s="43">
        <v>7.5</v>
      </c>
      <c r="D39" s="43">
        <v>7.5</v>
      </c>
      <c r="E39" s="43">
        <v>7.5</v>
      </c>
      <c r="F39" s="47">
        <f t="shared" si="4"/>
        <v>100</v>
      </c>
      <c r="G39" s="43">
        <f t="shared" si="3"/>
        <v>100</v>
      </c>
    </row>
    <row r="40" spans="1:8" ht="15" customHeight="1">
      <c r="A40" s="6" t="s">
        <v>19</v>
      </c>
      <c r="B40" s="4" t="s">
        <v>20</v>
      </c>
      <c r="C40" s="43">
        <f>C41+C42</f>
        <v>224.1</v>
      </c>
      <c r="D40" s="43">
        <f>D41+D42</f>
        <v>2070</v>
      </c>
      <c r="E40" s="43">
        <f>E41+E42</f>
        <v>369.6</v>
      </c>
      <c r="F40" s="47">
        <f t="shared" si="4"/>
        <v>17.855072463768117</v>
      </c>
      <c r="G40" s="43">
        <f t="shared" si="3"/>
        <v>164.92637215528782</v>
      </c>
      <c r="H40" s="16"/>
    </row>
    <row r="41" spans="1:8">
      <c r="A41" s="6" t="s">
        <v>21</v>
      </c>
      <c r="B41" s="4" t="s">
        <v>22</v>
      </c>
      <c r="C41" s="43">
        <v>31.6</v>
      </c>
      <c r="D41" s="43">
        <v>61.1</v>
      </c>
      <c r="E41" s="43">
        <v>50.8</v>
      </c>
      <c r="F41" s="47">
        <f t="shared" si="4"/>
        <v>83.142389525368245</v>
      </c>
      <c r="G41" s="43">
        <f t="shared" si="3"/>
        <v>160.75949367088606</v>
      </c>
    </row>
    <row r="42" spans="1:8">
      <c r="A42" s="6" t="s">
        <v>23</v>
      </c>
      <c r="B42" s="4" t="s">
        <v>24</v>
      </c>
      <c r="C42" s="43">
        <v>192.5</v>
      </c>
      <c r="D42" s="43">
        <v>2008.9</v>
      </c>
      <c r="E42" s="43">
        <v>318.8</v>
      </c>
      <c r="F42" s="47">
        <f t="shared" si="4"/>
        <v>15.86938125342227</v>
      </c>
      <c r="G42" s="43">
        <f t="shared" si="3"/>
        <v>165.6103896103896</v>
      </c>
      <c r="H42" s="16"/>
    </row>
    <row r="43" spans="1:8" ht="15" customHeight="1">
      <c r="A43" s="6" t="s">
        <v>85</v>
      </c>
      <c r="B43" s="4" t="s">
        <v>25</v>
      </c>
      <c r="C43" s="43">
        <v>3559.3</v>
      </c>
      <c r="D43" s="43">
        <f>D44</f>
        <v>1564.5</v>
      </c>
      <c r="E43" s="43">
        <f>E44</f>
        <v>905.3</v>
      </c>
      <c r="F43" s="47">
        <f t="shared" si="4"/>
        <v>57.865132630233298</v>
      </c>
      <c r="G43" s="43">
        <f t="shared" si="3"/>
        <v>25.434776500997387</v>
      </c>
      <c r="H43" s="16"/>
    </row>
    <row r="44" spans="1:8">
      <c r="A44" s="6" t="s">
        <v>26</v>
      </c>
      <c r="B44" s="4" t="s">
        <v>27</v>
      </c>
      <c r="C44" s="43">
        <v>3559.3</v>
      </c>
      <c r="D44" s="43">
        <v>1564.5</v>
      </c>
      <c r="E44" s="43">
        <v>905.3</v>
      </c>
      <c r="F44" s="47">
        <f t="shared" si="4"/>
        <v>57.865132630233298</v>
      </c>
      <c r="G44" s="43">
        <f t="shared" si="3"/>
        <v>25.434776500997387</v>
      </c>
    </row>
    <row r="45" spans="1:8" ht="25.5">
      <c r="A45" s="6" t="s">
        <v>28</v>
      </c>
      <c r="B45" s="4"/>
      <c r="C45" s="36">
        <f>C5-C29</f>
        <v>-890.40000000000055</v>
      </c>
      <c r="D45" s="43">
        <f>D5-D29</f>
        <v>-1233.5000000000009</v>
      </c>
      <c r="E45" s="43">
        <f>E5-E29</f>
        <v>-1116.1000000000004</v>
      </c>
      <c r="F45" s="43"/>
      <c r="G45" s="43"/>
    </row>
    <row r="46" spans="1:8" ht="14.25" customHeight="1">
      <c r="A46" s="26" t="s">
        <v>29</v>
      </c>
      <c r="B46" s="8"/>
      <c r="C46" s="35">
        <f t="shared" ref="C46" si="5">C48</f>
        <v>890.39999999999964</v>
      </c>
      <c r="D46" s="63">
        <f t="shared" ref="D46:E46" si="6">D48</f>
        <v>1233.5</v>
      </c>
      <c r="E46" s="63">
        <f t="shared" si="6"/>
        <v>1116.0999999999999</v>
      </c>
      <c r="F46" s="63"/>
      <c r="G46" s="63"/>
    </row>
    <row r="47" spans="1:8">
      <c r="A47" s="6" t="s">
        <v>3</v>
      </c>
      <c r="B47" s="4"/>
      <c r="C47" s="36"/>
      <c r="D47" s="43"/>
      <c r="E47" s="43"/>
      <c r="F47" s="43"/>
      <c r="G47" s="43"/>
    </row>
    <row r="48" spans="1:8" ht="27.75" customHeight="1">
      <c r="A48" s="6" t="s">
        <v>30</v>
      </c>
      <c r="B48" s="4" t="s">
        <v>31</v>
      </c>
      <c r="C48" s="36">
        <f t="shared" ref="C48" si="7">C49+C50</f>
        <v>890.39999999999964</v>
      </c>
      <c r="D48" s="43">
        <f t="shared" ref="D48:E48" si="8">D49+D50</f>
        <v>1233.5</v>
      </c>
      <c r="E48" s="43">
        <f t="shared" si="8"/>
        <v>1116.0999999999999</v>
      </c>
      <c r="F48" s="43"/>
      <c r="G48" s="43"/>
    </row>
    <row r="49" spans="1:7" ht="25.5">
      <c r="A49" s="6" t="s">
        <v>32</v>
      </c>
      <c r="B49" s="4" t="s">
        <v>33</v>
      </c>
      <c r="C49" s="36">
        <v>-4456.5</v>
      </c>
      <c r="D49" s="43">
        <v>-6926.8</v>
      </c>
      <c r="E49" s="43">
        <v>-1898.4</v>
      </c>
      <c r="F49" s="43"/>
      <c r="G49" s="43"/>
    </row>
    <row r="50" spans="1:7" ht="29.25" customHeight="1">
      <c r="A50" s="6" t="s">
        <v>34</v>
      </c>
      <c r="B50" s="4" t="s">
        <v>35</v>
      </c>
      <c r="C50" s="36">
        <v>5346.9</v>
      </c>
      <c r="D50" s="43">
        <v>8160.3</v>
      </c>
      <c r="E50" s="43">
        <v>3014.5</v>
      </c>
      <c r="F50" s="43"/>
      <c r="G50" s="43"/>
    </row>
    <row r="52" spans="1:7">
      <c r="D52" s="16"/>
    </row>
    <row r="54" spans="1:7" ht="15.75">
      <c r="A54" s="69" t="s">
        <v>41</v>
      </c>
      <c r="B54" s="69"/>
      <c r="C54" s="69"/>
      <c r="D54" s="69"/>
      <c r="E54" s="69"/>
      <c r="F54" s="69"/>
      <c r="G54" s="69"/>
    </row>
  </sheetData>
  <mergeCells count="2">
    <mergeCell ref="A54:G54"/>
    <mergeCell ref="A2:G2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F6" sqref="F6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70" t="s">
        <v>97</v>
      </c>
      <c r="B2" s="71"/>
      <c r="C2" s="71"/>
      <c r="D2" s="71"/>
      <c r="E2" s="71"/>
      <c r="F2" s="71"/>
      <c r="G2" s="71"/>
    </row>
    <row r="3" spans="1:7">
      <c r="A3" s="14"/>
      <c r="B3" s="14"/>
      <c r="C3" s="14"/>
      <c r="D3" s="14"/>
      <c r="E3" s="14"/>
      <c r="F3" s="14"/>
      <c r="G3" s="15"/>
    </row>
    <row r="4" spans="1:7" ht="75" customHeight="1">
      <c r="A4" s="9" t="s">
        <v>36</v>
      </c>
      <c r="B4" s="9" t="s">
        <v>37</v>
      </c>
      <c r="C4" s="42" t="s">
        <v>98</v>
      </c>
      <c r="D4" s="42" t="s">
        <v>99</v>
      </c>
      <c r="E4" s="42" t="s">
        <v>100</v>
      </c>
      <c r="F4" s="29" t="s">
        <v>88</v>
      </c>
      <c r="G4" s="29" t="s">
        <v>87</v>
      </c>
    </row>
    <row r="5" spans="1:7" ht="39" customHeight="1">
      <c r="A5" s="17" t="s">
        <v>38</v>
      </c>
      <c r="B5" s="49">
        <v>4.5</v>
      </c>
      <c r="C5" s="13">
        <v>498.5</v>
      </c>
      <c r="D5" s="50">
        <v>1368.3</v>
      </c>
      <c r="E5" s="50">
        <v>666.3</v>
      </c>
      <c r="F5" s="45">
        <f>E5/D5*100</f>
        <v>48.695461521596137</v>
      </c>
      <c r="G5" s="45">
        <f>E5/C5*100</f>
        <v>133.66098294884654</v>
      </c>
    </row>
    <row r="6" spans="1:7" ht="39" customHeight="1">
      <c r="A6" s="10" t="s">
        <v>39</v>
      </c>
      <c r="B6" s="49">
        <v>2</v>
      </c>
      <c r="C6" s="45">
        <v>262.2</v>
      </c>
      <c r="D6" s="50">
        <v>677.4</v>
      </c>
      <c r="E6" s="50">
        <v>279.8</v>
      </c>
      <c r="F6" s="45">
        <f>E6/D6*100</f>
        <v>41.304989666371419</v>
      </c>
      <c r="G6" s="45">
        <f>E6/C6*100</f>
        <v>106.71243325705568</v>
      </c>
    </row>
    <row r="10" spans="1:7" ht="15.75">
      <c r="A10" s="72" t="s">
        <v>64</v>
      </c>
      <c r="B10" s="72"/>
      <c r="C10" s="72"/>
      <c r="D10" s="72"/>
      <c r="E10" s="72"/>
      <c r="F10" s="72"/>
      <c r="G10" s="72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workbookViewId="0">
      <selection activeCell="C9" sqref="C9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70" t="s">
        <v>101</v>
      </c>
      <c r="B2" s="71"/>
      <c r="C2" s="71"/>
      <c r="D2" s="71"/>
      <c r="E2" s="71"/>
      <c r="F2" s="71"/>
    </row>
    <row r="3" spans="1:7">
      <c r="A3" s="14"/>
      <c r="B3" s="14"/>
      <c r="C3" s="14"/>
      <c r="D3" s="14"/>
      <c r="E3" s="14"/>
      <c r="F3" s="15"/>
    </row>
    <row r="4" spans="1:7" ht="66.75" customHeight="1">
      <c r="A4" s="1" t="s">
        <v>62</v>
      </c>
      <c r="B4" s="44" t="s">
        <v>94</v>
      </c>
      <c r="C4" s="44" t="s">
        <v>95</v>
      </c>
      <c r="D4" s="44" t="s">
        <v>96</v>
      </c>
      <c r="E4" s="27" t="s">
        <v>86</v>
      </c>
      <c r="F4" s="30" t="s">
        <v>87</v>
      </c>
    </row>
    <row r="5" spans="1:7" ht="66.75" customHeight="1">
      <c r="A5" s="28" t="s">
        <v>80</v>
      </c>
      <c r="B5" s="45">
        <v>0</v>
      </c>
      <c r="C5" s="45">
        <v>2</v>
      </c>
      <c r="D5" s="45">
        <v>0</v>
      </c>
      <c r="E5" s="45">
        <f t="shared" ref="E5:E10" si="0">D5/C5*100</f>
        <v>0</v>
      </c>
      <c r="F5" s="45">
        <v>0</v>
      </c>
    </row>
    <row r="6" spans="1:7" ht="53.25" customHeight="1">
      <c r="A6" s="20" t="s">
        <v>67</v>
      </c>
      <c r="B6" s="45">
        <v>192.5</v>
      </c>
      <c r="C6" s="45">
        <v>1244.9000000000001</v>
      </c>
      <c r="D6" s="45">
        <v>318.8</v>
      </c>
      <c r="E6" s="45">
        <f t="shared" si="0"/>
        <v>25.608482609044902</v>
      </c>
      <c r="F6" s="45">
        <f t="shared" ref="F6:F10" si="1">D6/B6*100</f>
        <v>165.6103896103896</v>
      </c>
      <c r="G6" s="31"/>
    </row>
    <row r="7" spans="1:7" ht="53.25" customHeight="1">
      <c r="A7" s="19" t="s">
        <v>68</v>
      </c>
      <c r="B7" s="45">
        <v>154.19999999999999</v>
      </c>
      <c r="C7" s="45">
        <v>1309.3</v>
      </c>
      <c r="D7" s="45">
        <v>142.9</v>
      </c>
      <c r="E7" s="45">
        <f t="shared" si="0"/>
        <v>10.914228977316123</v>
      </c>
      <c r="F7" s="45">
        <f t="shared" si="1"/>
        <v>92.671854734111562</v>
      </c>
    </row>
    <row r="8" spans="1:7" ht="63" customHeight="1">
      <c r="A8" s="19" t="s">
        <v>81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</row>
    <row r="9" spans="1:7" ht="45" customHeight="1">
      <c r="A9" s="19" t="s">
        <v>82</v>
      </c>
      <c r="B9" s="45">
        <v>2828.6</v>
      </c>
      <c r="C9" s="45">
        <v>0</v>
      </c>
      <c r="D9" s="45">
        <v>0</v>
      </c>
      <c r="E9" s="45">
        <v>0</v>
      </c>
      <c r="F9" s="45">
        <f t="shared" si="1"/>
        <v>0</v>
      </c>
    </row>
    <row r="10" spans="1:7">
      <c r="A10" s="40" t="s">
        <v>63</v>
      </c>
      <c r="B10" s="41">
        <f>SUM(B5:B9)</f>
        <v>3175.2999999999997</v>
      </c>
      <c r="C10" s="41">
        <f>SUM(C5:C9)</f>
        <v>2556.1999999999998</v>
      </c>
      <c r="D10" s="41">
        <f>SUM(D5:D9)</f>
        <v>461.70000000000005</v>
      </c>
      <c r="E10" s="41">
        <f t="shared" si="0"/>
        <v>18.061966982239262</v>
      </c>
      <c r="F10" s="41">
        <f t="shared" si="1"/>
        <v>14.540358391333106</v>
      </c>
      <c r="G10" s="31"/>
    </row>
    <row r="14" spans="1:7" ht="15.75">
      <c r="A14" s="72" t="s">
        <v>65</v>
      </c>
      <c r="B14" s="72"/>
      <c r="C14" s="72"/>
      <c r="D14" s="72"/>
      <c r="E14" s="72"/>
      <c r="F14" s="72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2021-07-22T06:46:13Z</cp:lastPrinted>
  <dcterms:created xsi:type="dcterms:W3CDTF">2017-04-17T10:25:39Z</dcterms:created>
  <dcterms:modified xsi:type="dcterms:W3CDTF">2021-07-22T12:13:59Z</dcterms:modified>
</cp:coreProperties>
</file>