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4595" yWindow="90" windowWidth="12900" windowHeight="12840"/>
  </bookViews>
  <sheets>
    <sheet name="таблица 1" sheetId="1" r:id="rId1"/>
    <sheet name="таблица 2" sheetId="2" r:id="rId2"/>
    <sheet name="таблица 3" sheetId="3" r:id="rId3"/>
  </sheets>
  <definedNames>
    <definedName name="_GoBack" localSheetId="0">'таблица 1'!#REF!</definedName>
  </definedNames>
  <calcPr calcId="125725"/>
</workbook>
</file>

<file path=xl/calcChain.xml><?xml version="1.0" encoding="utf-8"?>
<calcChain xmlns="http://schemas.openxmlformats.org/spreadsheetml/2006/main">
  <c r="F8" i="3"/>
  <c r="F9"/>
  <c r="F5"/>
  <c r="E29" i="1"/>
  <c r="D29"/>
  <c r="G7"/>
  <c r="G12"/>
  <c r="G13"/>
  <c r="G14"/>
  <c r="G17"/>
  <c r="G18"/>
  <c r="G19"/>
  <c r="G20"/>
  <c r="G21"/>
  <c r="G23"/>
  <c r="G24"/>
  <c r="G25"/>
  <c r="G26"/>
  <c r="G30"/>
  <c r="G31"/>
  <c r="G33"/>
  <c r="G35"/>
  <c r="G36"/>
  <c r="G38"/>
  <c r="G39"/>
  <c r="G41"/>
  <c r="F12"/>
  <c r="F13"/>
  <c r="F14"/>
  <c r="F16"/>
  <c r="F18"/>
  <c r="F19"/>
  <c r="F20"/>
  <c r="F22"/>
  <c r="F23"/>
  <c r="F24"/>
  <c r="F25"/>
  <c r="F30"/>
  <c r="F31"/>
  <c r="F33"/>
  <c r="F35"/>
  <c r="F36"/>
  <c r="F38"/>
  <c r="F39"/>
  <c r="F41"/>
  <c r="C5"/>
  <c r="C45"/>
  <c r="D5"/>
  <c r="D40"/>
  <c r="F6" i="3"/>
  <c r="E5"/>
  <c r="F7" i="1"/>
  <c r="E40"/>
  <c r="F40" s="1"/>
  <c r="C34"/>
  <c r="D32"/>
  <c r="E32"/>
  <c r="D34"/>
  <c r="E34"/>
  <c r="G34" s="1"/>
  <c r="D37"/>
  <c r="E37"/>
  <c r="D45"/>
  <c r="D43" s="1"/>
  <c r="E45"/>
  <c r="E43" s="1"/>
  <c r="E5"/>
  <c r="F7" i="3"/>
  <c r="E7"/>
  <c r="B10"/>
  <c r="F37" i="1" l="1"/>
  <c r="F32"/>
  <c r="F34"/>
  <c r="F29"/>
  <c r="G40"/>
  <c r="G32"/>
  <c r="G37"/>
  <c r="G29"/>
  <c r="D27"/>
  <c r="D42" s="1"/>
  <c r="E27"/>
  <c r="C27"/>
  <c r="C43"/>
  <c r="D10" i="3"/>
  <c r="F10" s="1"/>
  <c r="C10"/>
  <c r="F27" i="1" l="1"/>
  <c r="G27"/>
  <c r="E42"/>
  <c r="C42"/>
  <c r="E6" i="3"/>
  <c r="F5" i="1" l="1"/>
  <c r="G5"/>
  <c r="E10" i="3" l="1"/>
  <c r="G5" i="2" l="1"/>
  <c r="F5"/>
  <c r="G6"/>
  <c r="F6"/>
</calcChain>
</file>

<file path=xl/sharedStrings.xml><?xml version="1.0" encoding="utf-8"?>
<sst xmlns="http://schemas.openxmlformats.org/spreadsheetml/2006/main" count="116" uniqueCount="103">
  <si>
    <t>Наименование показателя</t>
  </si>
  <si>
    <t>Код бюджетной классификации</t>
  </si>
  <si>
    <t>Доходы бюджета, всего</t>
  </si>
  <si>
    <t>в том числе</t>
  </si>
  <si>
    <t>Расходы бюджета, всего</t>
  </si>
  <si>
    <t>Общегосударственные вопросы</t>
  </si>
  <si>
    <t>00 0100 0000000000 000</t>
  </si>
  <si>
    <t>Функционирование высшего должностного лица субъекта Российской Федерации и муниципального образования</t>
  </si>
  <si>
    <t>00 0104 0000000000 000</t>
  </si>
  <si>
    <t>Другие общегосударственные вопросы</t>
  </si>
  <si>
    <t>00 0113 0000000000 000</t>
  </si>
  <si>
    <t xml:space="preserve">Национальная оборона </t>
  </si>
  <si>
    <t>00 0200 0000000000 000</t>
  </si>
  <si>
    <t>Мобилизационная и вневойсковая подготовка</t>
  </si>
  <si>
    <t>00 0203 0000000000 000</t>
  </si>
  <si>
    <t>Национальная экономика</t>
  </si>
  <si>
    <t>00 0400 0000000000 000</t>
  </si>
  <si>
    <t>Дорожное хозяйство (дорожные фонды)</t>
  </si>
  <si>
    <t>00 0409 0000000000 000</t>
  </si>
  <si>
    <t>Жилищно-коммунальное хозяйство</t>
  </si>
  <si>
    <t>00 0500 0000000000 000</t>
  </si>
  <si>
    <t>Жилищное хозяйство</t>
  </si>
  <si>
    <t>00 0501 0000000000 000</t>
  </si>
  <si>
    <t>Благоустройство</t>
  </si>
  <si>
    <t>00 0503 0000000000 000</t>
  </si>
  <si>
    <t>00 0800 0000000000 000</t>
  </si>
  <si>
    <t>Культура</t>
  </si>
  <si>
    <t>00 0801 0000000000 000</t>
  </si>
  <si>
    <t>Результат исполнения бюджета (дефицит “+”, профицит “–“)</t>
  </si>
  <si>
    <t>Источники финансирования, всего</t>
  </si>
  <si>
    <t>Изменение остатков средств на счетах по учету средств бюджета</t>
  </si>
  <si>
    <t>00 0105 0000000000 000</t>
  </si>
  <si>
    <t xml:space="preserve">Увеличение прочих остатков денежных средств бюджета </t>
  </si>
  <si>
    <t>00 0105 0201100000 510</t>
  </si>
  <si>
    <t xml:space="preserve">Уменьшение прочих остатков денежных средств бюджета </t>
  </si>
  <si>
    <t>00 0105 0201100000 610</t>
  </si>
  <si>
    <t>Наименование категории</t>
  </si>
  <si>
    <t>Среднесписочная численность работников (человек)</t>
  </si>
  <si>
    <t>Муниципальные служащие органов местного самоуправления</t>
  </si>
  <si>
    <t>Работники муниципальных учреждений</t>
  </si>
  <si>
    <t>тыс. руб.</t>
  </si>
  <si>
    <t>Начальник финансового управления                                                                               Е.А. Малышева</t>
  </si>
  <si>
    <t>Налоговые и неналоговые доходы</t>
  </si>
  <si>
    <t>Налоги на прибыль, доходы</t>
  </si>
  <si>
    <t>Налог  на доходы физических лиц</t>
  </si>
  <si>
    <t>10102000010000110</t>
  </si>
  <si>
    <t>Налоги на совокупный доход</t>
  </si>
  <si>
    <t>Единый сельскохозяйственный налог</t>
  </si>
  <si>
    <t>10503000010000110</t>
  </si>
  <si>
    <t>Налоги на имущество</t>
  </si>
  <si>
    <t>Налог на имущество физических лиц</t>
  </si>
  <si>
    <t>10601000000000110</t>
  </si>
  <si>
    <t>Земельный налог</t>
  </si>
  <si>
    <t>10606000000000110</t>
  </si>
  <si>
    <t>Государственная пошлина</t>
  </si>
  <si>
    <t>Безвозмездные поступления от других бюджетов бюджетной системы Российской Федерации</t>
  </si>
  <si>
    <t>Дотации бюджетам субъектов Российской Федерации и муниципальных образований , в том числе: </t>
  </si>
  <si>
    <t xml:space="preserve">Дотация  на выравнивание бюджетной обеспеченности поселений за счет средств областного бюджета  </t>
  </si>
  <si>
    <t>Субвенции бюджетам субъектов Российской Федерации и муниципальных образований, в том числе:</t>
  </si>
  <si>
    <t>Субвенция  бюджетам поселений на осуществление  первичного воинского учета на территориях, где отсутствуют военные комиссариаты</t>
  </si>
  <si>
    <t>Иные межбюджетные трансферты</t>
  </si>
  <si>
    <t>Наименование муниципальной программы</t>
  </si>
  <si>
    <t>ИТОГО:</t>
  </si>
  <si>
    <t>Начальник финансового управления                                                                         Е.А. Малышева</t>
  </si>
  <si>
    <t>Начальник финансового управления                                                                                         Е.А. Малышева</t>
  </si>
  <si>
    <t>20705030100000180</t>
  </si>
  <si>
    <t>Муниципальная программа "Комплексное благоустройство территории Алексеевского муниципального образования Базарно-Карабулакского муниципального района"</t>
  </si>
  <si>
    <t>Муниципальная программа "Ремонт автомобильных дорог Алексеевского муниципального образования Базарно-Карабулакского муниципального района"</t>
  </si>
  <si>
    <t>20200000000000150</t>
  </si>
  <si>
    <t>20210000000000150</t>
  </si>
  <si>
    <t>20230000000000150</t>
  </si>
  <si>
    <t>20235118100000150</t>
  </si>
  <si>
    <t>20240000000000150</t>
  </si>
  <si>
    <t xml:space="preserve">Прочие  безвозмездные поступления </t>
  </si>
  <si>
    <t>Субсидии бюджетам муниципальных районов и поселений области на обеспечение развития и укрепления материально-технической базы муниципальных домов культуры</t>
  </si>
  <si>
    <t>Субсидии бюджетам сельских поселений области на реализацию проектов области</t>
  </si>
  <si>
    <t>20229999100073150</t>
  </si>
  <si>
    <t xml:space="preserve">Невыясненные поступления </t>
  </si>
  <si>
    <t>Муниципальная программа "Обеспечение первичных мер пожарной безопасности Алексеевского муниципального образования Базарно-Карабулакского муниципального района"</t>
  </si>
  <si>
    <t>Муниципальная программа "Обеспечение комплексного развития территорий Алексеевского муниципального образования Базарно-Карабулакского муниципального района"</t>
  </si>
  <si>
    <t xml:space="preserve">Муниципальная программа "Текущий ремонт и укрепление материально-технической базы МБУК "КДЦ Алексеевского МО" на 2020 год" </t>
  </si>
  <si>
    <t>Культура и кинематография</t>
  </si>
  <si>
    <t>% исполнения плана                       2021 года</t>
  </si>
  <si>
    <t>% исполнения 2021 года к 2020 году</t>
  </si>
  <si>
    <t>% исполнения плана 2021 года</t>
  </si>
  <si>
    <t>Другие вопросы в области национальной экономики</t>
  </si>
  <si>
    <t>00 0412 0000000000 000</t>
  </si>
  <si>
    <t>20225467100000150</t>
  </si>
  <si>
    <t>20216001100001150</t>
  </si>
  <si>
    <t>Инициативные проекты, зачисляемые в бюджеты сельских поселений ( инициативные платежи граждан на реализацию проекта Благоустройства центрального парка с. Алексеевка) с использованием средств областного бюджета)</t>
  </si>
  <si>
    <t>св. 4,8 раза</t>
  </si>
  <si>
    <t>св. 2,8 раза</t>
  </si>
  <si>
    <t xml:space="preserve">Сведения об исполнении бюджета Алексеевского муниципального образования Базарно-Карабулакского муниципального района 
на 1 января 2022 года      
</t>
  </si>
  <si>
    <t>Исполнено на 1 января 2021 г.</t>
  </si>
  <si>
    <t>Утвержденные бюджетные назначения на                        1 января 2022 г.</t>
  </si>
  <si>
    <t>Исполнено на 1 января 2022 г.</t>
  </si>
  <si>
    <t xml:space="preserve">Сведения
о численности муниципальных служащих органов местного самоуправления и работников муниципальных учреждений, и фактических затратах на их денежное содержание по Алексеевскому муниципальному образованию Базарно-Карабулакского муниципального района
 на 1 января 2022 г.
</t>
  </si>
  <si>
    <t>Исполнено на 1 января 2021 г. (тыс.руб)</t>
  </si>
  <si>
    <t>Утвержденные бюджетные назначения на           1 января 2022 г. (тыс.руб)</t>
  </si>
  <si>
    <t>Исполнено на 1 января 2022 г. (тыс.руб)</t>
  </si>
  <si>
    <t xml:space="preserve">Сведения                                                                                                                                                                                                                                                                                                           об исполнении бюджета Алексеевского муниципального образования                                                                                                                                                                                         Базарно-Карабулакского муниципального района                                                                                                                                                                                                                                        по расходам в разрезе муниципальных программ
на 1 января 2022 года     
</t>
  </si>
  <si>
    <t>св. 3,2 раза</t>
  </si>
  <si>
    <t>св. 2 раз</t>
  </si>
</sst>
</file>

<file path=xl/styles.xml><?xml version="1.0" encoding="utf-8"?>
<styleSheet xmlns="http://schemas.openxmlformats.org/spreadsheetml/2006/main">
  <numFmts count="6">
    <numFmt numFmtId="164" formatCode="_-* #,##0.0\ _₽_-;\-* #,##0.0\ _₽_-;_-* &quot;-&quot;?\ _₽_-;_-@_-"/>
    <numFmt numFmtId="165" formatCode="#,##0.0"/>
    <numFmt numFmtId="166" formatCode="000"/>
    <numFmt numFmtId="167" formatCode="dd\.mm\.yyyy"/>
    <numFmt numFmtId="168" formatCode="#,##0.00_ ;\-#,##0.00"/>
    <numFmt numFmtId="169" formatCode="0.0"/>
  </numFmts>
  <fonts count="21">
    <font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name val="Arial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  <family val="1"/>
      <charset val="204"/>
    </font>
    <font>
      <b/>
      <sz val="10"/>
      <color rgb="FF000000"/>
      <name val="Arial Cyr"/>
    </font>
    <font>
      <sz val="11"/>
      <color rgb="FF000000"/>
      <name val="Calibri"/>
      <family val="2"/>
      <charset val="204"/>
      <scheme val="minor"/>
    </font>
    <font>
      <sz val="9"/>
      <color rgb="FF000000"/>
      <name val="Arial Cyr"/>
    </font>
    <font>
      <sz val="8"/>
      <color rgb="FF000000"/>
      <name val="Arial"/>
      <family val="2"/>
      <charset val="204"/>
    </font>
    <font>
      <sz val="6"/>
      <color rgb="FF000000"/>
      <name val="Arial Cyr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54">
    <xf numFmtId="0" fontId="0" fillId="0" borderId="0"/>
    <xf numFmtId="0" fontId="7" fillId="0" borderId="0"/>
    <xf numFmtId="0" fontId="9" fillId="0" borderId="0"/>
    <xf numFmtId="0" fontId="9" fillId="0" borderId="0"/>
    <xf numFmtId="0" fontId="10" fillId="0" borderId="0"/>
    <xf numFmtId="0" fontId="11" fillId="0" borderId="0"/>
    <xf numFmtId="0" fontId="12" fillId="0" borderId="0">
      <alignment horizontal="center"/>
    </xf>
    <xf numFmtId="0" fontId="13" fillId="0" borderId="5">
      <alignment horizontal="center"/>
    </xf>
    <xf numFmtId="0" fontId="14" fillId="0" borderId="0">
      <alignment horizontal="right"/>
    </xf>
    <xf numFmtId="0" fontId="12" fillId="0" borderId="0"/>
    <xf numFmtId="0" fontId="15" fillId="0" borderId="0"/>
    <xf numFmtId="0" fontId="15" fillId="0" borderId="6"/>
    <xf numFmtId="0" fontId="13" fillId="0" borderId="7">
      <alignment horizontal="center"/>
    </xf>
    <xf numFmtId="0" fontId="14" fillId="0" borderId="8">
      <alignment horizontal="right"/>
    </xf>
    <xf numFmtId="0" fontId="13" fillId="0" borderId="0"/>
    <xf numFmtId="0" fontId="13" fillId="0" borderId="9">
      <alignment horizontal="right"/>
    </xf>
    <xf numFmtId="49" fontId="13" fillId="0" borderId="10">
      <alignment horizontal="center"/>
    </xf>
    <xf numFmtId="0" fontId="14" fillId="0" borderId="11">
      <alignment horizontal="right"/>
    </xf>
    <xf numFmtId="0" fontId="16" fillId="0" borderId="0"/>
    <xf numFmtId="167" fontId="13" fillId="0" borderId="12">
      <alignment horizontal="center"/>
    </xf>
    <xf numFmtId="0" fontId="13" fillId="0" borderId="0">
      <alignment horizontal="left"/>
    </xf>
    <xf numFmtId="49" fontId="13" fillId="0" borderId="0"/>
    <xf numFmtId="49" fontId="13" fillId="0" borderId="9">
      <alignment horizontal="right" vertical="center"/>
    </xf>
    <xf numFmtId="49" fontId="13" fillId="0" borderId="12">
      <alignment horizontal="center" vertical="center"/>
    </xf>
    <xf numFmtId="0" fontId="13" fillId="0" borderId="5">
      <alignment horizontal="left" wrapText="1"/>
    </xf>
    <xf numFmtId="49" fontId="13" fillId="0" borderId="12">
      <alignment horizontal="center"/>
    </xf>
    <xf numFmtId="0" fontId="13" fillId="0" borderId="13">
      <alignment horizontal="left" wrapText="1"/>
    </xf>
    <xf numFmtId="49" fontId="13" fillId="0" borderId="9">
      <alignment horizontal="right"/>
    </xf>
    <xf numFmtId="0" fontId="13" fillId="0" borderId="14">
      <alignment horizontal="left"/>
    </xf>
    <xf numFmtId="49" fontId="13" fillId="0" borderId="14"/>
    <xf numFmtId="49" fontId="13" fillId="0" borderId="9"/>
    <xf numFmtId="49" fontId="13" fillId="0" borderId="15">
      <alignment horizontal="center"/>
    </xf>
    <xf numFmtId="0" fontId="12" fillId="0" borderId="5">
      <alignment horizontal="center"/>
    </xf>
    <xf numFmtId="0" fontId="13" fillId="0" borderId="16">
      <alignment horizontal="center" vertical="top" wrapText="1"/>
    </xf>
    <xf numFmtId="49" fontId="13" fillId="0" borderId="16">
      <alignment horizontal="center" vertical="top" wrapText="1"/>
    </xf>
    <xf numFmtId="0" fontId="11" fillId="0" borderId="17"/>
    <xf numFmtId="0" fontId="11" fillId="0" borderId="8"/>
    <xf numFmtId="0" fontId="13" fillId="0" borderId="16">
      <alignment horizontal="center" vertical="center"/>
    </xf>
    <xf numFmtId="0" fontId="13" fillId="0" borderId="7">
      <alignment horizontal="center" vertical="center"/>
    </xf>
    <xf numFmtId="49" fontId="13" fillId="0" borderId="7">
      <alignment horizontal="center" vertical="center"/>
    </xf>
    <xf numFmtId="0" fontId="13" fillId="0" borderId="18">
      <alignment horizontal="left" wrapText="1"/>
    </xf>
    <xf numFmtId="49" fontId="13" fillId="0" borderId="19">
      <alignment horizontal="center" wrapText="1"/>
    </xf>
    <xf numFmtId="49" fontId="13" fillId="0" borderId="20">
      <alignment horizontal="center"/>
    </xf>
    <xf numFmtId="4" fontId="13" fillId="0" borderId="20">
      <alignment horizontal="right" shrinkToFit="1"/>
    </xf>
    <xf numFmtId="0" fontId="13" fillId="0" borderId="21">
      <alignment horizontal="left" wrapText="1"/>
    </xf>
    <xf numFmtId="49" fontId="13" fillId="0" borderId="22">
      <alignment horizontal="center" shrinkToFit="1"/>
    </xf>
    <xf numFmtId="49" fontId="13" fillId="0" borderId="23">
      <alignment horizontal="center"/>
    </xf>
    <xf numFmtId="4" fontId="13" fillId="0" borderId="23">
      <alignment horizontal="right" shrinkToFit="1"/>
    </xf>
    <xf numFmtId="0" fontId="13" fillId="0" borderId="24">
      <alignment horizontal="left" wrapText="1" indent="2"/>
    </xf>
    <xf numFmtId="49" fontId="13" fillId="0" borderId="25">
      <alignment horizontal="center" shrinkToFit="1"/>
    </xf>
    <xf numFmtId="49" fontId="13" fillId="0" borderId="26">
      <alignment horizontal="center"/>
    </xf>
    <xf numFmtId="4" fontId="13" fillId="0" borderId="26">
      <alignment horizontal="right" shrinkToFit="1"/>
    </xf>
    <xf numFmtId="49" fontId="13" fillId="0" borderId="0">
      <alignment horizontal="right"/>
    </xf>
    <xf numFmtId="0" fontId="12" fillId="0" borderId="8">
      <alignment horizontal="center"/>
    </xf>
    <xf numFmtId="0" fontId="13" fillId="0" borderId="7">
      <alignment horizontal="center" vertical="center" shrinkToFit="1"/>
    </xf>
    <xf numFmtId="49" fontId="13" fillId="0" borderId="7">
      <alignment horizontal="center" vertical="center" shrinkToFit="1"/>
    </xf>
    <xf numFmtId="49" fontId="11" fillId="0" borderId="8"/>
    <xf numFmtId="0" fontId="13" fillId="0" borderId="19">
      <alignment horizontal="center" shrinkToFit="1"/>
    </xf>
    <xf numFmtId="4" fontId="13" fillId="0" borderId="27">
      <alignment horizontal="right" shrinkToFit="1"/>
    </xf>
    <xf numFmtId="49" fontId="11" fillId="0" borderId="11"/>
    <xf numFmtId="0" fontId="13" fillId="0" borderId="22">
      <alignment horizontal="center" shrinkToFit="1"/>
    </xf>
    <xf numFmtId="168" fontId="13" fillId="0" borderId="23">
      <alignment horizontal="right" shrinkToFit="1"/>
    </xf>
    <xf numFmtId="168" fontId="13" fillId="0" borderId="28">
      <alignment horizontal="right" shrinkToFit="1"/>
    </xf>
    <xf numFmtId="0" fontId="13" fillId="0" borderId="29">
      <alignment horizontal="left" wrapText="1"/>
    </xf>
    <xf numFmtId="49" fontId="13" fillId="0" borderId="25">
      <alignment horizontal="center" wrapText="1"/>
    </xf>
    <xf numFmtId="49" fontId="13" fillId="0" borderId="26">
      <alignment horizontal="center" wrapText="1"/>
    </xf>
    <xf numFmtId="4" fontId="13" fillId="0" borderId="26">
      <alignment horizontal="right" wrapText="1"/>
    </xf>
    <xf numFmtId="4" fontId="13" fillId="0" borderId="24">
      <alignment horizontal="right" wrapText="1"/>
    </xf>
    <xf numFmtId="0" fontId="11" fillId="0" borderId="11">
      <alignment wrapText="1"/>
    </xf>
    <xf numFmtId="0" fontId="13" fillId="0" borderId="30">
      <alignment horizontal="left" wrapText="1"/>
    </xf>
    <xf numFmtId="49" fontId="13" fillId="0" borderId="31">
      <alignment horizontal="center" shrinkToFit="1"/>
    </xf>
    <xf numFmtId="49" fontId="13" fillId="0" borderId="32">
      <alignment horizontal="center"/>
    </xf>
    <xf numFmtId="4" fontId="13" fillId="0" borderId="32">
      <alignment horizontal="right" shrinkToFit="1"/>
    </xf>
    <xf numFmtId="49" fontId="13" fillId="0" borderId="33">
      <alignment horizontal="center"/>
    </xf>
    <xf numFmtId="0" fontId="11" fillId="0" borderId="11"/>
    <xf numFmtId="0" fontId="16" fillId="0" borderId="14"/>
    <xf numFmtId="0" fontId="16" fillId="0" borderId="34"/>
    <xf numFmtId="0" fontId="13" fillId="0" borderId="0">
      <alignment wrapText="1"/>
    </xf>
    <xf numFmtId="49" fontId="13" fillId="0" borderId="0">
      <alignment wrapText="1"/>
    </xf>
    <xf numFmtId="49" fontId="13" fillId="0" borderId="0">
      <alignment horizontal="center"/>
    </xf>
    <xf numFmtId="49" fontId="17" fillId="0" borderId="0"/>
    <xf numFmtId="0" fontId="13" fillId="0" borderId="5">
      <alignment horizontal="left"/>
    </xf>
    <xf numFmtId="49" fontId="13" fillId="0" borderId="5">
      <alignment horizontal="left"/>
    </xf>
    <xf numFmtId="0" fontId="13" fillId="0" borderId="5">
      <alignment horizontal="center" shrinkToFit="1"/>
    </xf>
    <xf numFmtId="49" fontId="13" fillId="0" borderId="5">
      <alignment horizontal="center" vertical="center" shrinkToFit="1"/>
    </xf>
    <xf numFmtId="49" fontId="11" fillId="0" borderId="5">
      <alignment shrinkToFit="1"/>
    </xf>
    <xf numFmtId="49" fontId="13" fillId="0" borderId="5">
      <alignment horizontal="right"/>
    </xf>
    <xf numFmtId="0" fontId="13" fillId="0" borderId="19">
      <alignment horizontal="center" vertical="center" shrinkToFit="1"/>
    </xf>
    <xf numFmtId="49" fontId="13" fillId="0" borderId="20">
      <alignment horizontal="center" vertical="center"/>
    </xf>
    <xf numFmtId="0" fontId="13" fillId="0" borderId="18">
      <alignment horizontal="left" wrapText="1" indent="2"/>
    </xf>
    <xf numFmtId="0" fontId="13" fillId="0" borderId="35">
      <alignment horizontal="center" vertical="center" shrinkToFit="1"/>
    </xf>
    <xf numFmtId="49" fontId="13" fillId="0" borderId="16">
      <alignment horizontal="center" vertical="center"/>
    </xf>
    <xf numFmtId="168" fontId="13" fillId="0" borderId="16">
      <alignment horizontal="right" vertical="center" shrinkToFit="1"/>
    </xf>
    <xf numFmtId="168" fontId="13" fillId="0" borderId="30">
      <alignment horizontal="right" vertical="center" shrinkToFit="1"/>
    </xf>
    <xf numFmtId="0" fontId="13" fillId="0" borderId="36">
      <alignment horizontal="left" wrapText="1"/>
    </xf>
    <xf numFmtId="4" fontId="13" fillId="0" borderId="16">
      <alignment horizontal="right" shrinkToFit="1"/>
    </xf>
    <xf numFmtId="4" fontId="13" fillId="0" borderId="30">
      <alignment horizontal="right" shrinkToFit="1"/>
    </xf>
    <xf numFmtId="0" fontId="13" fillId="0" borderId="21">
      <alignment horizontal="left" wrapText="1" indent="2"/>
    </xf>
    <xf numFmtId="0" fontId="18" fillId="0" borderId="30">
      <alignment wrapText="1"/>
    </xf>
    <xf numFmtId="0" fontId="18" fillId="0" borderId="30"/>
    <xf numFmtId="0" fontId="18" fillId="2" borderId="30">
      <alignment wrapText="1"/>
    </xf>
    <xf numFmtId="0" fontId="13" fillId="2" borderId="29">
      <alignment horizontal="left" wrapText="1"/>
    </xf>
    <xf numFmtId="49" fontId="13" fillId="0" borderId="30">
      <alignment horizontal="center" shrinkToFit="1"/>
    </xf>
    <xf numFmtId="49" fontId="13" fillId="0" borderId="16">
      <alignment horizontal="center" vertical="center" shrinkToFit="1"/>
    </xf>
    <xf numFmtId="0" fontId="11" fillId="0" borderId="14">
      <alignment horizontal="left"/>
    </xf>
    <xf numFmtId="0" fontId="11" fillId="0" borderId="34">
      <alignment horizontal="left" wrapText="1"/>
    </xf>
    <xf numFmtId="0" fontId="11" fillId="0" borderId="34">
      <alignment horizontal="left"/>
    </xf>
    <xf numFmtId="0" fontId="13" fillId="0" borderId="34"/>
    <xf numFmtId="49" fontId="11" fillId="0" borderId="34"/>
    <xf numFmtId="49" fontId="11" fillId="0" borderId="34"/>
    <xf numFmtId="0" fontId="11" fillId="0" borderId="0">
      <alignment horizontal="left"/>
    </xf>
    <xf numFmtId="0" fontId="11" fillId="0" borderId="0">
      <alignment horizontal="left" wrapText="1"/>
    </xf>
    <xf numFmtId="0" fontId="11" fillId="0" borderId="0">
      <alignment horizontal="left"/>
    </xf>
    <xf numFmtId="0" fontId="13" fillId="0" borderId="0"/>
    <xf numFmtId="49" fontId="11" fillId="0" borderId="0"/>
    <xf numFmtId="49" fontId="11" fillId="0" borderId="0"/>
    <xf numFmtId="0" fontId="13" fillId="0" borderId="0">
      <alignment horizontal="center" wrapText="1"/>
    </xf>
    <xf numFmtId="0" fontId="13" fillId="0" borderId="5">
      <alignment horizontal="center" wrapText="1"/>
    </xf>
    <xf numFmtId="0" fontId="19" fillId="0" borderId="0">
      <alignment horizontal="center"/>
    </xf>
    <xf numFmtId="0" fontId="19" fillId="0" borderId="14">
      <alignment horizontal="center"/>
    </xf>
    <xf numFmtId="0" fontId="11" fillId="0" borderId="0">
      <alignment horizontal="left"/>
    </xf>
    <xf numFmtId="0" fontId="11" fillId="0" borderId="0">
      <alignment horizontal="center"/>
    </xf>
    <xf numFmtId="0" fontId="17" fillId="0" borderId="0">
      <alignment horizontal="left"/>
    </xf>
    <xf numFmtId="49" fontId="11" fillId="0" borderId="0"/>
    <xf numFmtId="49" fontId="13" fillId="0" borderId="0">
      <alignment horizontal="left"/>
    </xf>
    <xf numFmtId="49" fontId="13" fillId="0" borderId="0">
      <alignment horizontal="center" wrapText="1"/>
    </xf>
    <xf numFmtId="0" fontId="13" fillId="0" borderId="0">
      <alignment horizontal="center"/>
    </xf>
    <xf numFmtId="0" fontId="19" fillId="0" borderId="14">
      <alignment horizontal="center"/>
    </xf>
    <xf numFmtId="0" fontId="16" fillId="0" borderId="0"/>
    <xf numFmtId="0" fontId="19" fillId="0" borderId="0">
      <alignment horizontal="center"/>
    </xf>
    <xf numFmtId="0" fontId="16" fillId="0" borderId="0"/>
    <xf numFmtId="0" fontId="19" fillId="0" borderId="0">
      <alignment horizontal="center"/>
    </xf>
    <xf numFmtId="0" fontId="13" fillId="0" borderId="0">
      <alignment horizontal="center" wrapText="1"/>
    </xf>
    <xf numFmtId="0" fontId="18" fillId="0" borderId="0"/>
    <xf numFmtId="0" fontId="16" fillId="0" borderId="5"/>
    <xf numFmtId="0" fontId="16" fillId="0" borderId="0"/>
    <xf numFmtId="0" fontId="11" fillId="0" borderId="5"/>
    <xf numFmtId="0" fontId="11" fillId="0" borderId="16">
      <alignment horizontal="left" wrapText="1"/>
    </xf>
    <xf numFmtId="0" fontId="11" fillId="0" borderId="14"/>
    <xf numFmtId="0" fontId="10" fillId="0" borderId="0"/>
    <xf numFmtId="0" fontId="10" fillId="0" borderId="0"/>
    <xf numFmtId="0" fontId="10" fillId="0" borderId="0"/>
    <xf numFmtId="0" fontId="16" fillId="0" borderId="0"/>
    <xf numFmtId="0" fontId="16" fillId="0" borderId="0"/>
    <xf numFmtId="0" fontId="20" fillId="3" borderId="0"/>
    <xf numFmtId="0" fontId="11" fillId="0" borderId="16">
      <alignment horizontal="left"/>
    </xf>
    <xf numFmtId="0" fontId="10" fillId="0" borderId="0"/>
    <xf numFmtId="0" fontId="16" fillId="0" borderId="5"/>
    <xf numFmtId="0" fontId="16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6" fillId="0" borderId="0"/>
  </cellStyleXfs>
  <cellXfs count="59">
    <xf numFmtId="0" fontId="0" fillId="0" borderId="0" xfId="0"/>
    <xf numFmtId="0" fontId="1" fillId="0" borderId="2" xfId="0" applyFont="1" applyBorder="1" applyAlignment="1">
      <alignment horizontal="center" vertical="top" wrapText="1"/>
    </xf>
    <xf numFmtId="0" fontId="4" fillId="0" borderId="0" xfId="0" applyFont="1"/>
    <xf numFmtId="0" fontId="1" fillId="0" borderId="1" xfId="0" applyFont="1" applyFill="1" applyBorder="1" applyAlignment="1">
      <alignment vertical="top" wrapText="1"/>
    </xf>
    <xf numFmtId="0" fontId="2" fillId="0" borderId="1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right" vertical="center" wrapText="1"/>
    </xf>
    <xf numFmtId="0" fontId="2" fillId="0" borderId="1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right" vertical="center" wrapText="1"/>
    </xf>
    <xf numFmtId="0" fontId="1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2" fillId="0" borderId="0" xfId="0" applyFont="1"/>
    <xf numFmtId="0" fontId="2" fillId="0" borderId="0" xfId="0" applyFont="1" applyAlignment="1">
      <alignment horizontal="right"/>
    </xf>
    <xf numFmtId="164" fontId="2" fillId="0" borderId="0" xfId="0" applyNumberFormat="1" applyFont="1"/>
    <xf numFmtId="0" fontId="2" fillId="0" borderId="1" xfId="0" applyFont="1" applyFill="1" applyBorder="1" applyAlignment="1">
      <alignment vertical="top" wrapText="1"/>
    </xf>
    <xf numFmtId="0" fontId="2" fillId="0" borderId="1" xfId="0" applyFont="1" applyBorder="1" applyAlignment="1">
      <alignment horizontal="left" vertical="top" wrapText="1"/>
    </xf>
    <xf numFmtId="166" fontId="8" fillId="0" borderId="3" xfId="2" applyNumberFormat="1" applyFont="1" applyFill="1" applyBorder="1" applyAlignment="1" applyProtection="1">
      <alignment wrapText="1"/>
      <protection hidden="1"/>
    </xf>
    <xf numFmtId="166" fontId="8" fillId="0" borderId="3" xfId="3" applyNumberFormat="1" applyFont="1" applyFill="1" applyBorder="1" applyAlignment="1" applyProtection="1">
      <alignment wrapText="1"/>
      <protection hidden="1"/>
    </xf>
    <xf numFmtId="1" fontId="2" fillId="0" borderId="1" xfId="0" applyNumberFormat="1" applyFont="1" applyBorder="1" applyAlignment="1">
      <alignment horizontal="right" vertical="center" wrapText="1"/>
    </xf>
    <xf numFmtId="49" fontId="3" fillId="0" borderId="1" xfId="0" applyNumberFormat="1" applyFont="1" applyBorder="1" applyAlignment="1">
      <alignment horizontal="right" vertical="center" wrapText="1"/>
    </xf>
    <xf numFmtId="1" fontId="3" fillId="0" borderId="1" xfId="0" applyNumberFormat="1" applyFont="1" applyBorder="1" applyAlignment="1">
      <alignment horizontal="right" vertical="center" wrapText="1"/>
    </xf>
    <xf numFmtId="1" fontId="5" fillId="0" borderId="1" xfId="0" applyNumberFormat="1" applyFont="1" applyFill="1" applyBorder="1" applyAlignment="1">
      <alignment horizontal="right" vertical="center" wrapText="1"/>
    </xf>
    <xf numFmtId="1" fontId="6" fillId="0" borderId="1" xfId="0" applyNumberFormat="1" applyFont="1" applyBorder="1" applyAlignment="1">
      <alignment horizontal="righ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top" wrapText="1"/>
    </xf>
    <xf numFmtId="0" fontId="2" fillId="0" borderId="3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 wrapText="1"/>
    </xf>
    <xf numFmtId="164" fontId="4" fillId="0" borderId="0" xfId="0" applyNumberFormat="1" applyFont="1"/>
    <xf numFmtId="0" fontId="1" fillId="0" borderId="1" xfId="0" applyFont="1" applyBorder="1" applyAlignment="1">
      <alignment vertical="center" wrapText="1"/>
    </xf>
    <xf numFmtId="164" fontId="1" fillId="0" borderId="1" xfId="0" applyNumberFormat="1" applyFont="1" applyFill="1" applyBorder="1" applyAlignment="1">
      <alignment vertical="center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 wrapText="1"/>
    </xf>
    <xf numFmtId="0" fontId="2" fillId="0" borderId="0" xfId="0" applyFont="1"/>
    <xf numFmtId="164" fontId="2" fillId="0" borderId="0" xfId="0" applyNumberFormat="1" applyFont="1"/>
    <xf numFmtId="0" fontId="2" fillId="0" borderId="1" xfId="0" applyFont="1" applyFill="1" applyBorder="1" applyAlignment="1">
      <alignment horizontal="right" vertical="center" wrapText="1"/>
    </xf>
    <xf numFmtId="164" fontId="1" fillId="0" borderId="1" xfId="0" applyNumberFormat="1" applyFont="1" applyFill="1" applyBorder="1" applyAlignment="1">
      <alignment horizontal="right" vertical="center" wrapText="1"/>
    </xf>
    <xf numFmtId="164" fontId="2" fillId="0" borderId="1" xfId="0" applyNumberFormat="1" applyFont="1" applyFill="1" applyBorder="1" applyAlignment="1">
      <alignment horizontal="right" vertical="center" wrapText="1"/>
    </xf>
    <xf numFmtId="165" fontId="2" fillId="0" borderId="1" xfId="0" applyNumberFormat="1" applyFont="1" applyFill="1" applyBorder="1" applyAlignment="1">
      <alignment horizontal="right" vertical="center" wrapText="1"/>
    </xf>
    <xf numFmtId="169" fontId="2" fillId="0" borderId="1" xfId="0" applyNumberFormat="1" applyFont="1" applyFill="1" applyBorder="1" applyAlignment="1">
      <alignment horizontal="right" vertical="center" wrapText="1"/>
    </xf>
    <xf numFmtId="164" fontId="2" fillId="0" borderId="1" xfId="0" applyNumberFormat="1" applyFont="1" applyFill="1" applyBorder="1" applyAlignment="1">
      <alignment horizontal="center" vertical="center" wrapText="1"/>
    </xf>
    <xf numFmtId="164" fontId="2" fillId="0" borderId="0" xfId="0" applyNumberFormat="1" applyFont="1"/>
    <xf numFmtId="164" fontId="1" fillId="0" borderId="1" xfId="0" applyNumberFormat="1" applyFont="1" applyFill="1" applyBorder="1" applyAlignment="1">
      <alignment horizontal="right" vertical="center" wrapText="1"/>
    </xf>
    <xf numFmtId="164" fontId="2" fillId="0" borderId="1" xfId="0" applyNumberFormat="1" applyFont="1" applyFill="1" applyBorder="1" applyAlignment="1">
      <alignment horizontal="right" vertical="center" wrapText="1"/>
    </xf>
    <xf numFmtId="164" fontId="1" fillId="0" borderId="4" xfId="0" applyNumberFormat="1" applyFont="1" applyFill="1" applyBorder="1" applyAlignment="1">
      <alignment horizontal="right" vertical="center" wrapText="1"/>
    </xf>
    <xf numFmtId="164" fontId="2" fillId="0" borderId="4" xfId="0" applyNumberFormat="1" applyFont="1" applyFill="1" applyBorder="1" applyAlignment="1">
      <alignment horizontal="right" vertical="center" wrapText="1"/>
    </xf>
    <xf numFmtId="164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65" fontId="2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1" fontId="3" fillId="0" borderId="4" xfId="0" applyNumberFormat="1" applyFont="1" applyBorder="1" applyAlignment="1">
      <alignment horizontal="righ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7" xfId="0" applyFont="1" applyBorder="1" applyAlignment="1">
      <alignment horizontal="left" vertical="center" wrapText="1"/>
    </xf>
    <xf numFmtId="0" fontId="8" fillId="0" borderId="1" xfId="1" applyNumberFormat="1" applyFont="1" applyFill="1" applyBorder="1" applyAlignment="1" applyProtection="1">
      <alignment horizontal="left" vertical="top" wrapText="1"/>
      <protection hidden="1"/>
    </xf>
  </cellXfs>
  <cellStyles count="154">
    <cellStyle name="br" xfId="141"/>
    <cellStyle name="br 2" xfId="151"/>
    <cellStyle name="col" xfId="140"/>
    <cellStyle name="col 2" xfId="150"/>
    <cellStyle name="st140" xfId="137"/>
    <cellStyle name="style0" xfId="142"/>
    <cellStyle name="style0 2" xfId="152"/>
    <cellStyle name="td" xfId="143"/>
    <cellStyle name="td 2" xfId="153"/>
    <cellStyle name="tr" xfId="139"/>
    <cellStyle name="tr 2" xfId="149"/>
    <cellStyle name="xl100" xfId="78"/>
    <cellStyle name="xl101" xfId="82"/>
    <cellStyle name="xl102" xfId="87"/>
    <cellStyle name="xl103" xfId="90"/>
    <cellStyle name="xl104" xfId="79"/>
    <cellStyle name="xl105" xfId="83"/>
    <cellStyle name="xl106" xfId="88"/>
    <cellStyle name="xl107" xfId="91"/>
    <cellStyle name="xl108" xfId="84"/>
    <cellStyle name="xl109" xfId="92"/>
    <cellStyle name="xl110" xfId="95"/>
    <cellStyle name="xl111" xfId="80"/>
    <cellStyle name="xl112" xfId="85"/>
    <cellStyle name="xl113" xfId="86"/>
    <cellStyle name="xl114" xfId="93"/>
    <cellStyle name="xl115" xfId="96"/>
    <cellStyle name="xl116" xfId="98"/>
    <cellStyle name="xl117" xfId="99"/>
    <cellStyle name="xl118" xfId="100"/>
    <cellStyle name="xl119" xfId="101"/>
    <cellStyle name="xl120" xfId="102"/>
    <cellStyle name="xl121" xfId="103"/>
    <cellStyle name="xl122" xfId="104"/>
    <cellStyle name="xl123" xfId="110"/>
    <cellStyle name="xl124" xfId="118"/>
    <cellStyle name="xl125" xfId="120"/>
    <cellStyle name="xl126" xfId="124"/>
    <cellStyle name="xl127" xfId="133"/>
    <cellStyle name="xl128" xfId="136"/>
    <cellStyle name="xl129" xfId="138"/>
    <cellStyle name="xl130" xfId="105"/>
    <cellStyle name="xl131" xfId="111"/>
    <cellStyle name="xl132" xfId="116"/>
    <cellStyle name="xl133" xfId="119"/>
    <cellStyle name="xl134" xfId="121"/>
    <cellStyle name="xl135" xfId="125"/>
    <cellStyle name="xl136" xfId="117"/>
    <cellStyle name="xl137" xfId="127"/>
    <cellStyle name="xl138" xfId="129"/>
    <cellStyle name="xl139" xfId="131"/>
    <cellStyle name="xl140" xfId="132"/>
    <cellStyle name="xl141" xfId="134"/>
    <cellStyle name="xl141 2" xfId="147"/>
    <cellStyle name="xl142" xfId="106"/>
    <cellStyle name="xl143" xfId="112"/>
    <cellStyle name="xl144" xfId="122"/>
    <cellStyle name="xl145" xfId="128"/>
    <cellStyle name="xl146" xfId="130"/>
    <cellStyle name="xl147" xfId="107"/>
    <cellStyle name="xl148" xfId="113"/>
    <cellStyle name="xl149" xfId="123"/>
    <cellStyle name="xl150" xfId="108"/>
    <cellStyle name="xl151" xfId="114"/>
    <cellStyle name="xl152" xfId="109"/>
    <cellStyle name="xl153" xfId="115"/>
    <cellStyle name="xl154" xfId="126"/>
    <cellStyle name="xl155" xfId="145"/>
    <cellStyle name="xl21" xfId="144"/>
    <cellStyle name="xl22" xfId="5"/>
    <cellStyle name="xl23" xfId="9"/>
    <cellStyle name="xl24" xfId="14"/>
    <cellStyle name="xl25" xfId="20"/>
    <cellStyle name="xl26" xfId="33"/>
    <cellStyle name="xl27" xfId="37"/>
    <cellStyle name="xl28" xfId="40"/>
    <cellStyle name="xl29" xfId="44"/>
    <cellStyle name="xl30" xfId="48"/>
    <cellStyle name="xl31" xfId="18"/>
    <cellStyle name="xl32" xfId="135"/>
    <cellStyle name="xl32 2" xfId="148"/>
    <cellStyle name="xl33" xfId="28"/>
    <cellStyle name="xl34" xfId="38"/>
    <cellStyle name="xl35" xfId="41"/>
    <cellStyle name="xl36" xfId="45"/>
    <cellStyle name="xl37" xfId="49"/>
    <cellStyle name="xl38" xfId="10"/>
    <cellStyle name="xl39" xfId="42"/>
    <cellStyle name="xl40" xfId="46"/>
    <cellStyle name="xl41" xfId="50"/>
    <cellStyle name="xl42" xfId="21"/>
    <cellStyle name="xl43" xfId="24"/>
    <cellStyle name="xl44" xfId="26"/>
    <cellStyle name="xl45" xfId="29"/>
    <cellStyle name="xl46" xfId="34"/>
    <cellStyle name="xl47" xfId="39"/>
    <cellStyle name="xl48" xfId="43"/>
    <cellStyle name="xl49" xfId="47"/>
    <cellStyle name="xl50" xfId="51"/>
    <cellStyle name="xl51" xfId="6"/>
    <cellStyle name="xl52" xfId="11"/>
    <cellStyle name="xl53" xfId="15"/>
    <cellStyle name="xl54" xfId="22"/>
    <cellStyle name="xl55" xfId="27"/>
    <cellStyle name="xl56" xfId="30"/>
    <cellStyle name="xl57" xfId="7"/>
    <cellStyle name="xl58" xfId="12"/>
    <cellStyle name="xl59" xfId="16"/>
    <cellStyle name="xl60" xfId="19"/>
    <cellStyle name="xl61" xfId="23"/>
    <cellStyle name="xl62" xfId="25"/>
    <cellStyle name="xl63" xfId="31"/>
    <cellStyle name="xl64" xfId="32"/>
    <cellStyle name="xl65" xfId="8"/>
    <cellStyle name="xl66" xfId="13"/>
    <cellStyle name="xl67" xfId="17"/>
    <cellStyle name="xl68" xfId="35"/>
    <cellStyle name="xl69" xfId="36"/>
    <cellStyle name="xl70" xfId="63"/>
    <cellStyle name="xl71" xfId="69"/>
    <cellStyle name="xl72" xfId="75"/>
    <cellStyle name="xl73" xfId="57"/>
    <cellStyle name="xl74" xfId="60"/>
    <cellStyle name="xl75" xfId="64"/>
    <cellStyle name="xl76" xfId="70"/>
    <cellStyle name="xl77" xfId="76"/>
    <cellStyle name="xl78" xfId="54"/>
    <cellStyle name="xl79" xfId="65"/>
    <cellStyle name="xl80" xfId="71"/>
    <cellStyle name="xl81" xfId="55"/>
    <cellStyle name="xl82" xfId="61"/>
    <cellStyle name="xl83" xfId="66"/>
    <cellStyle name="xl84" xfId="72"/>
    <cellStyle name="xl85" xfId="52"/>
    <cellStyle name="xl86" xfId="58"/>
    <cellStyle name="xl87" xfId="62"/>
    <cellStyle name="xl88" xfId="67"/>
    <cellStyle name="xl89" xfId="73"/>
    <cellStyle name="xl90" xfId="53"/>
    <cellStyle name="xl91" xfId="56"/>
    <cellStyle name="xl92" xfId="59"/>
    <cellStyle name="xl93" xfId="68"/>
    <cellStyle name="xl94" xfId="74"/>
    <cellStyle name="xl95" xfId="77"/>
    <cellStyle name="xl96" xfId="81"/>
    <cellStyle name="xl97" xfId="89"/>
    <cellStyle name="xl98" xfId="94"/>
    <cellStyle name="xl99" xfId="97"/>
    <cellStyle name="Обычный" xfId="0" builtinId="0"/>
    <cellStyle name="Обычный 2" xfId="1"/>
    <cellStyle name="Обычный 2 2" xfId="2"/>
    <cellStyle name="Обычный 2 3" xfId="3"/>
    <cellStyle name="Обычный 2 4" xfId="146"/>
    <cellStyle name="Обычный 3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I51"/>
  <sheetViews>
    <sheetView tabSelected="1" zoomScale="90" zoomScaleNormal="90" workbookViewId="0">
      <selection activeCell="A16" sqref="A16"/>
    </sheetView>
  </sheetViews>
  <sheetFormatPr defaultRowHeight="12.75"/>
  <cols>
    <col min="1" max="1" width="35.5703125" style="13" customWidth="1"/>
    <col min="2" max="2" width="24.5703125" style="13" customWidth="1"/>
    <col min="3" max="3" width="13" style="13" customWidth="1"/>
    <col min="4" max="4" width="16.28515625" style="13" customWidth="1"/>
    <col min="5" max="5" width="12.5703125" style="13" customWidth="1"/>
    <col min="6" max="6" width="14.42578125" style="13" customWidth="1"/>
    <col min="7" max="7" width="15" style="13" customWidth="1"/>
    <col min="8" max="16384" width="9.140625" style="13"/>
  </cols>
  <sheetData>
    <row r="2" spans="1:9" ht="58.5" customHeight="1">
      <c r="A2" s="52" t="s">
        <v>92</v>
      </c>
      <c r="B2" s="53"/>
      <c r="C2" s="53"/>
      <c r="D2" s="53"/>
      <c r="E2" s="53"/>
      <c r="F2" s="53"/>
      <c r="G2" s="53"/>
    </row>
    <row r="3" spans="1:9">
      <c r="G3" s="14" t="s">
        <v>40</v>
      </c>
    </row>
    <row r="4" spans="1:9" ht="63.75" customHeight="1">
      <c r="A4" s="9" t="s">
        <v>0</v>
      </c>
      <c r="B4" s="9" t="s">
        <v>1</v>
      </c>
      <c r="C4" s="34" t="s">
        <v>93</v>
      </c>
      <c r="D4" s="34" t="s">
        <v>94</v>
      </c>
      <c r="E4" s="34" t="s">
        <v>95</v>
      </c>
      <c r="F4" s="26" t="s">
        <v>82</v>
      </c>
      <c r="G4" s="29" t="s">
        <v>83</v>
      </c>
    </row>
    <row r="5" spans="1:9" ht="15.75" customHeight="1">
      <c r="A5" s="7" t="s">
        <v>2</v>
      </c>
      <c r="B5" s="23"/>
      <c r="C5" s="38">
        <f>C7+C18</f>
        <v>11043.8</v>
      </c>
      <c r="D5" s="38">
        <f>D7+D18</f>
        <v>6920.2</v>
      </c>
      <c r="E5" s="38">
        <f>E7+E18</f>
        <v>9374.7999999999993</v>
      </c>
      <c r="F5" s="46">
        <f>E5/D5*100</f>
        <v>135.47007311927399</v>
      </c>
      <c r="G5" s="44">
        <f>E5/C5*100</f>
        <v>84.887448160959096</v>
      </c>
    </row>
    <row r="6" spans="1:9" ht="15" customHeight="1">
      <c r="A6" s="17" t="s">
        <v>3</v>
      </c>
      <c r="B6" s="24"/>
      <c r="C6" s="39"/>
      <c r="D6" s="39"/>
      <c r="E6" s="39"/>
      <c r="F6" s="46"/>
      <c r="G6" s="44"/>
    </row>
    <row r="7" spans="1:9" ht="15" customHeight="1">
      <c r="A7" s="11" t="s">
        <v>42</v>
      </c>
      <c r="B7" s="20">
        <v>1E+16</v>
      </c>
      <c r="C7" s="40">
        <v>4041.9</v>
      </c>
      <c r="D7" s="40">
        <v>4089</v>
      </c>
      <c r="E7" s="40">
        <v>6650</v>
      </c>
      <c r="F7" s="47">
        <f t="shared" ref="F7:F41" si="0">E7/D7*100</f>
        <v>162.63145023233062</v>
      </c>
      <c r="G7" s="45">
        <f t="shared" ref="G7:G41" si="1">E7/C7*100</f>
        <v>164.52658403226206</v>
      </c>
      <c r="H7" s="36"/>
    </row>
    <row r="8" spans="1:9" ht="13.5" customHeight="1">
      <c r="A8" s="11" t="s">
        <v>43</v>
      </c>
      <c r="B8" s="20">
        <v>1.01E+16</v>
      </c>
      <c r="C8" s="40">
        <v>764</v>
      </c>
      <c r="D8" s="40">
        <v>765</v>
      </c>
      <c r="E8" s="37">
        <v>2464.8000000000002</v>
      </c>
      <c r="F8" s="47" t="s">
        <v>101</v>
      </c>
      <c r="G8" s="47" t="s">
        <v>101</v>
      </c>
      <c r="H8" s="36"/>
    </row>
    <row r="9" spans="1:9" ht="19.5" customHeight="1">
      <c r="A9" s="12" t="s">
        <v>44</v>
      </c>
      <c r="B9" s="21" t="s">
        <v>45</v>
      </c>
      <c r="C9" s="40">
        <v>764</v>
      </c>
      <c r="D9" s="40">
        <v>765</v>
      </c>
      <c r="E9" s="37">
        <v>2464.8000000000002</v>
      </c>
      <c r="F9" s="47" t="s">
        <v>101</v>
      </c>
      <c r="G9" s="47" t="s">
        <v>101</v>
      </c>
      <c r="H9" s="36"/>
    </row>
    <row r="10" spans="1:9">
      <c r="A10" s="12" t="s">
        <v>46</v>
      </c>
      <c r="B10" s="22">
        <v>1.05E+16</v>
      </c>
      <c r="C10" s="40">
        <v>305.39999999999998</v>
      </c>
      <c r="D10" s="40">
        <v>178</v>
      </c>
      <c r="E10" s="40">
        <v>853.9</v>
      </c>
      <c r="F10" s="47" t="s">
        <v>90</v>
      </c>
      <c r="G10" s="45" t="s">
        <v>91</v>
      </c>
      <c r="H10" s="43"/>
      <c r="I10" s="36"/>
    </row>
    <row r="11" spans="1:9" ht="15.75" customHeight="1">
      <c r="A11" s="12" t="s">
        <v>47</v>
      </c>
      <c r="B11" s="21" t="s">
        <v>48</v>
      </c>
      <c r="C11" s="40">
        <v>305.39999999999998</v>
      </c>
      <c r="D11" s="40">
        <v>178</v>
      </c>
      <c r="E11" s="40">
        <v>853.9</v>
      </c>
      <c r="F11" s="47" t="s">
        <v>90</v>
      </c>
      <c r="G11" s="45" t="s">
        <v>91</v>
      </c>
      <c r="H11" s="43"/>
    </row>
    <row r="12" spans="1:9">
      <c r="A12" s="12" t="s">
        <v>49</v>
      </c>
      <c r="B12" s="22">
        <v>1.06E+16</v>
      </c>
      <c r="C12" s="40">
        <v>2947.7</v>
      </c>
      <c r="D12" s="40">
        <v>3103</v>
      </c>
      <c r="E12" s="40">
        <v>3282.9</v>
      </c>
      <c r="F12" s="47">
        <f t="shared" si="0"/>
        <v>105.79761521108604</v>
      </c>
      <c r="G12" s="45">
        <f t="shared" si="1"/>
        <v>111.37157784035013</v>
      </c>
      <c r="H12" s="43"/>
    </row>
    <row r="13" spans="1:9" ht="15" customHeight="1">
      <c r="A13" s="12" t="s">
        <v>50</v>
      </c>
      <c r="B13" s="21" t="s">
        <v>51</v>
      </c>
      <c r="C13" s="40">
        <v>478.4</v>
      </c>
      <c r="D13" s="40">
        <v>638</v>
      </c>
      <c r="E13" s="40">
        <v>473.9</v>
      </c>
      <c r="F13" s="47">
        <f t="shared" si="0"/>
        <v>74.278996865203766</v>
      </c>
      <c r="G13" s="45">
        <f t="shared" si="1"/>
        <v>99.059364548494983</v>
      </c>
      <c r="H13" s="43"/>
    </row>
    <row r="14" spans="1:9">
      <c r="A14" s="12" t="s">
        <v>52</v>
      </c>
      <c r="B14" s="21" t="s">
        <v>53</v>
      </c>
      <c r="C14" s="40">
        <v>2469.3000000000002</v>
      </c>
      <c r="D14" s="40">
        <v>2464.6</v>
      </c>
      <c r="E14" s="40">
        <v>2808.9</v>
      </c>
      <c r="F14" s="47">
        <f t="shared" si="0"/>
        <v>113.96981254564635</v>
      </c>
      <c r="G14" s="45">
        <f t="shared" si="1"/>
        <v>113.75288543311871</v>
      </c>
      <c r="H14" s="43"/>
    </row>
    <row r="15" spans="1:9" ht="15" customHeight="1">
      <c r="A15" s="56" t="s">
        <v>54</v>
      </c>
      <c r="B15" s="22">
        <v>1.08E+16</v>
      </c>
      <c r="C15" s="45">
        <v>0</v>
      </c>
      <c r="D15" s="40">
        <v>0.4</v>
      </c>
      <c r="E15" s="40">
        <v>0.8</v>
      </c>
      <c r="F15" s="47" t="s">
        <v>102</v>
      </c>
      <c r="G15" s="45">
        <v>0</v>
      </c>
      <c r="H15" s="43"/>
    </row>
    <row r="16" spans="1:9" s="35" customFormat="1" ht="93.75" customHeight="1">
      <c r="A16" s="58" t="s">
        <v>89</v>
      </c>
      <c r="B16" s="55">
        <v>1.17150301021731E+16</v>
      </c>
      <c r="C16" s="45">
        <v>0</v>
      </c>
      <c r="D16" s="40">
        <v>43</v>
      </c>
      <c r="E16" s="40">
        <v>43</v>
      </c>
      <c r="F16" s="47">
        <f t="shared" si="0"/>
        <v>100</v>
      </c>
      <c r="G16" s="45">
        <v>0</v>
      </c>
      <c r="H16" s="43"/>
    </row>
    <row r="17" spans="1:8">
      <c r="A17" s="57" t="s">
        <v>77</v>
      </c>
      <c r="B17" s="22">
        <v>1.17E+16</v>
      </c>
      <c r="C17" s="40">
        <v>24.8</v>
      </c>
      <c r="D17" s="45">
        <v>0</v>
      </c>
      <c r="E17" s="40">
        <v>-24.1</v>
      </c>
      <c r="F17" s="47">
        <v>0</v>
      </c>
      <c r="G17" s="45">
        <f t="shared" si="1"/>
        <v>-97.177419354838719</v>
      </c>
      <c r="H17" s="43"/>
    </row>
    <row r="18" spans="1:8" ht="44.25" customHeight="1">
      <c r="A18" s="12" t="s">
        <v>55</v>
      </c>
      <c r="B18" s="21" t="s">
        <v>68</v>
      </c>
      <c r="C18" s="40">
        <v>7001.9</v>
      </c>
      <c r="D18" s="40">
        <v>2831.2</v>
      </c>
      <c r="E18" s="40">
        <v>2724.7999999999997</v>
      </c>
      <c r="F18" s="47">
        <f t="shared" si="0"/>
        <v>96.241876236224925</v>
      </c>
      <c r="G18" s="45">
        <f t="shared" si="1"/>
        <v>38.915151601708104</v>
      </c>
      <c r="H18" s="43"/>
    </row>
    <row r="19" spans="1:8" ht="36.75" customHeight="1">
      <c r="A19" s="12" t="s">
        <v>56</v>
      </c>
      <c r="B19" s="21" t="s">
        <v>69</v>
      </c>
      <c r="C19" s="41">
        <v>127.9</v>
      </c>
      <c r="D19" s="41">
        <v>124.7</v>
      </c>
      <c r="E19" s="41">
        <v>124.7</v>
      </c>
      <c r="F19" s="47">
        <f t="shared" si="0"/>
        <v>100</v>
      </c>
      <c r="G19" s="45">
        <f t="shared" si="1"/>
        <v>97.49804534792807</v>
      </c>
      <c r="H19" s="43"/>
    </row>
    <row r="20" spans="1:8" ht="39.75" customHeight="1">
      <c r="A20" s="12" t="s">
        <v>57</v>
      </c>
      <c r="B20" s="21" t="s">
        <v>88</v>
      </c>
      <c r="C20" s="41">
        <v>127.9</v>
      </c>
      <c r="D20" s="41">
        <v>124.7</v>
      </c>
      <c r="E20" s="41">
        <v>124.7</v>
      </c>
      <c r="F20" s="47">
        <f t="shared" si="0"/>
        <v>100</v>
      </c>
      <c r="G20" s="45">
        <f t="shared" si="1"/>
        <v>97.49804534792807</v>
      </c>
      <c r="H20" s="43"/>
    </row>
    <row r="21" spans="1:8" ht="66" customHeight="1">
      <c r="A21" s="12" t="s">
        <v>74</v>
      </c>
      <c r="B21" s="21" t="s">
        <v>87</v>
      </c>
      <c r="C21" s="39">
        <v>3595.1</v>
      </c>
      <c r="D21" s="39">
        <v>0</v>
      </c>
      <c r="E21" s="39">
        <v>0</v>
      </c>
      <c r="F21" s="47">
        <v>0</v>
      </c>
      <c r="G21" s="45">
        <f t="shared" si="1"/>
        <v>0</v>
      </c>
      <c r="H21" s="43"/>
    </row>
    <row r="22" spans="1:8" ht="35.25" customHeight="1">
      <c r="A22" s="12" t="s">
        <v>75</v>
      </c>
      <c r="B22" s="21" t="s">
        <v>76</v>
      </c>
      <c r="C22" s="39">
        <v>0</v>
      </c>
      <c r="D22" s="39">
        <v>644.6</v>
      </c>
      <c r="E22" s="39">
        <v>644.6</v>
      </c>
      <c r="F22" s="47">
        <f t="shared" si="0"/>
        <v>100</v>
      </c>
      <c r="G22" s="45">
        <v>0</v>
      </c>
      <c r="H22" s="43"/>
    </row>
    <row r="23" spans="1:8" ht="44.25" customHeight="1">
      <c r="A23" s="12" t="s">
        <v>58</v>
      </c>
      <c r="B23" s="21" t="s">
        <v>70</v>
      </c>
      <c r="C23" s="39">
        <v>227.3</v>
      </c>
      <c r="D23" s="37">
        <v>234.2</v>
      </c>
      <c r="E23" s="37">
        <v>234.2</v>
      </c>
      <c r="F23" s="47">
        <f t="shared" si="0"/>
        <v>100</v>
      </c>
      <c r="G23" s="45">
        <f t="shared" si="1"/>
        <v>103.03563572371314</v>
      </c>
      <c r="H23" s="43"/>
    </row>
    <row r="24" spans="1:8" ht="53.25" customHeight="1">
      <c r="A24" s="12" t="s">
        <v>59</v>
      </c>
      <c r="B24" s="21" t="s">
        <v>71</v>
      </c>
      <c r="C24" s="37">
        <v>227.3</v>
      </c>
      <c r="D24" s="37">
        <v>234.2</v>
      </c>
      <c r="E24" s="37">
        <v>234.2</v>
      </c>
      <c r="F24" s="47">
        <f t="shared" si="0"/>
        <v>100</v>
      </c>
      <c r="G24" s="45">
        <f t="shared" si="1"/>
        <v>103.03563572371314</v>
      </c>
      <c r="H24" s="43"/>
    </row>
    <row r="25" spans="1:8" ht="17.25" customHeight="1">
      <c r="A25" s="12" t="s">
        <v>60</v>
      </c>
      <c r="B25" s="21" t="s">
        <v>72</v>
      </c>
      <c r="C25" s="39">
        <v>2935.6</v>
      </c>
      <c r="D25" s="37">
        <v>1827.7</v>
      </c>
      <c r="E25" s="37">
        <v>1721.3</v>
      </c>
      <c r="F25" s="47">
        <f t="shared" si="0"/>
        <v>94.17847567981616</v>
      </c>
      <c r="G25" s="45">
        <f t="shared" si="1"/>
        <v>58.635372666575826</v>
      </c>
      <c r="H25" s="43"/>
    </row>
    <row r="26" spans="1:8" ht="15.75" customHeight="1">
      <c r="A26" s="12" t="s">
        <v>73</v>
      </c>
      <c r="B26" s="21" t="s">
        <v>65</v>
      </c>
      <c r="C26" s="41">
        <v>116</v>
      </c>
      <c r="D26" s="39">
        <v>0</v>
      </c>
      <c r="E26" s="39">
        <v>0</v>
      </c>
      <c r="F26" s="47">
        <v>0</v>
      </c>
      <c r="G26" s="45">
        <f t="shared" si="1"/>
        <v>0</v>
      </c>
      <c r="H26" s="43"/>
    </row>
    <row r="27" spans="1:8" ht="18.75" customHeight="1">
      <c r="A27" s="7" t="s">
        <v>4</v>
      </c>
      <c r="B27" s="16"/>
      <c r="C27" s="44">
        <f>C29+C32+C34+C37+C40</f>
        <v>12297.6</v>
      </c>
      <c r="D27" s="38">
        <f>D29+D32+D34+D37+D40</f>
        <v>8248.7000000000007</v>
      </c>
      <c r="E27" s="38">
        <f>E29+E32+E34+E37+E40</f>
        <v>7912.3</v>
      </c>
      <c r="F27" s="46">
        <f t="shared" si="0"/>
        <v>95.921781614072515</v>
      </c>
      <c r="G27" s="44">
        <f t="shared" si="1"/>
        <v>64.340196461098103</v>
      </c>
      <c r="H27" s="43"/>
    </row>
    <row r="28" spans="1:8">
      <c r="A28" s="6" t="s">
        <v>3</v>
      </c>
      <c r="B28" s="3"/>
      <c r="C28" s="44"/>
      <c r="D28" s="38"/>
      <c r="E28" s="38"/>
      <c r="F28" s="47"/>
      <c r="G28" s="45"/>
      <c r="H28" s="43"/>
    </row>
    <row r="29" spans="1:8" ht="16.5" customHeight="1">
      <c r="A29" s="6" t="s">
        <v>5</v>
      </c>
      <c r="B29" s="4" t="s">
        <v>6</v>
      </c>
      <c r="C29" s="45">
        <v>2801.8</v>
      </c>
      <c r="D29" s="39">
        <f>D30+D31</f>
        <v>3424.8</v>
      </c>
      <c r="E29" s="45">
        <f>E30+E31</f>
        <v>3396</v>
      </c>
      <c r="F29" s="47">
        <f t="shared" si="0"/>
        <v>99.159074982480718</v>
      </c>
      <c r="G29" s="45">
        <f t="shared" si="1"/>
        <v>121.20779498893567</v>
      </c>
      <c r="H29" s="43"/>
    </row>
    <row r="30" spans="1:8" ht="43.5" customHeight="1">
      <c r="A30" s="6" t="s">
        <v>7</v>
      </c>
      <c r="B30" s="5" t="s">
        <v>8</v>
      </c>
      <c r="C30" s="45">
        <v>2721</v>
      </c>
      <c r="D30" s="39">
        <v>3418</v>
      </c>
      <c r="E30" s="39">
        <v>3391.3</v>
      </c>
      <c r="F30" s="47">
        <f t="shared" si="0"/>
        <v>99.218841427735526</v>
      </c>
      <c r="G30" s="45">
        <f t="shared" si="1"/>
        <v>124.63432561558253</v>
      </c>
      <c r="H30" s="43"/>
    </row>
    <row r="31" spans="1:8" ht="24.75" customHeight="1">
      <c r="A31" s="6" t="s">
        <v>9</v>
      </c>
      <c r="B31" s="4" t="s">
        <v>10</v>
      </c>
      <c r="C31" s="45">
        <v>80.8</v>
      </c>
      <c r="D31" s="39">
        <v>6.8</v>
      </c>
      <c r="E31" s="39">
        <v>4.7</v>
      </c>
      <c r="F31" s="47">
        <f t="shared" si="0"/>
        <v>69.117647058823536</v>
      </c>
      <c r="G31" s="45">
        <f t="shared" si="1"/>
        <v>5.8168316831683171</v>
      </c>
      <c r="H31" s="43"/>
    </row>
    <row r="32" spans="1:8">
      <c r="A32" s="6" t="s">
        <v>11</v>
      </c>
      <c r="B32" s="4" t="s">
        <v>12</v>
      </c>
      <c r="C32" s="45">
        <v>227.3</v>
      </c>
      <c r="D32" s="39">
        <f>D33</f>
        <v>234.2</v>
      </c>
      <c r="E32" s="39">
        <f>E33</f>
        <v>234.2</v>
      </c>
      <c r="F32" s="47">
        <f t="shared" si="0"/>
        <v>100</v>
      </c>
      <c r="G32" s="45">
        <f t="shared" si="1"/>
        <v>103.03563572371314</v>
      </c>
      <c r="H32" s="43"/>
    </row>
    <row r="33" spans="1:8" ht="25.5">
      <c r="A33" s="6" t="s">
        <v>13</v>
      </c>
      <c r="B33" s="4" t="s">
        <v>14</v>
      </c>
      <c r="C33" s="45">
        <v>227.3</v>
      </c>
      <c r="D33" s="39">
        <v>234.2</v>
      </c>
      <c r="E33" s="39">
        <v>234.2</v>
      </c>
      <c r="F33" s="47">
        <f t="shared" si="0"/>
        <v>100</v>
      </c>
      <c r="G33" s="45">
        <f t="shared" si="1"/>
        <v>103.03563572371314</v>
      </c>
      <c r="H33" s="43"/>
    </row>
    <row r="34" spans="1:8">
      <c r="A34" s="6" t="s">
        <v>15</v>
      </c>
      <c r="B34" s="4" t="s">
        <v>16</v>
      </c>
      <c r="C34" s="45">
        <f>C35+C36</f>
        <v>1331.8</v>
      </c>
      <c r="D34" s="39">
        <f>D35+D36</f>
        <v>1316.8</v>
      </c>
      <c r="E34" s="39">
        <f>E35+E36</f>
        <v>1316.8</v>
      </c>
      <c r="F34" s="47">
        <f t="shared" si="0"/>
        <v>100</v>
      </c>
      <c r="G34" s="45">
        <f t="shared" si="1"/>
        <v>98.873704760474538</v>
      </c>
      <c r="H34" s="43"/>
    </row>
    <row r="35" spans="1:8" ht="17.25" customHeight="1">
      <c r="A35" s="6" t="s">
        <v>17</v>
      </c>
      <c r="B35" s="4" t="s">
        <v>18</v>
      </c>
      <c r="C35" s="45">
        <v>1309.3</v>
      </c>
      <c r="D35" s="39">
        <v>1309.3</v>
      </c>
      <c r="E35" s="39">
        <v>1309.3</v>
      </c>
      <c r="F35" s="47">
        <f t="shared" si="0"/>
        <v>100</v>
      </c>
      <c r="G35" s="45">
        <f t="shared" si="1"/>
        <v>100</v>
      </c>
      <c r="H35" s="43"/>
    </row>
    <row r="36" spans="1:8" ht="26.25" customHeight="1">
      <c r="A36" s="6" t="s">
        <v>85</v>
      </c>
      <c r="B36" s="4" t="s">
        <v>86</v>
      </c>
      <c r="C36" s="45">
        <v>22.5</v>
      </c>
      <c r="D36" s="39">
        <v>7.5</v>
      </c>
      <c r="E36" s="39">
        <v>7.5</v>
      </c>
      <c r="F36" s="47">
        <f t="shared" si="0"/>
        <v>100</v>
      </c>
      <c r="G36" s="45">
        <f t="shared" si="1"/>
        <v>33.333333333333329</v>
      </c>
      <c r="H36" s="43"/>
    </row>
    <row r="37" spans="1:8" ht="15" customHeight="1">
      <c r="A37" s="6" t="s">
        <v>19</v>
      </c>
      <c r="B37" s="4" t="s">
        <v>20</v>
      </c>
      <c r="C37" s="45">
        <v>1790.5</v>
      </c>
      <c r="D37" s="39">
        <f>D38+D39</f>
        <v>1550.8</v>
      </c>
      <c r="E37" s="39">
        <f>E38+E39</f>
        <v>1388.8</v>
      </c>
      <c r="F37" s="47">
        <f t="shared" si="0"/>
        <v>89.553778694867177</v>
      </c>
      <c r="G37" s="45">
        <f t="shared" si="1"/>
        <v>77.564925998324483</v>
      </c>
      <c r="H37" s="43"/>
    </row>
    <row r="38" spans="1:8">
      <c r="A38" s="6" t="s">
        <v>21</v>
      </c>
      <c r="B38" s="4" t="s">
        <v>22</v>
      </c>
      <c r="C38" s="45">
        <v>46.9</v>
      </c>
      <c r="D38" s="39">
        <v>61.1</v>
      </c>
      <c r="E38" s="39">
        <v>60.8</v>
      </c>
      <c r="F38" s="47">
        <f t="shared" si="0"/>
        <v>99.50900163666121</v>
      </c>
      <c r="G38" s="45">
        <f t="shared" si="1"/>
        <v>129.63752665245204</v>
      </c>
      <c r="H38" s="43"/>
    </row>
    <row r="39" spans="1:8">
      <c r="A39" s="6" t="s">
        <v>23</v>
      </c>
      <c r="B39" s="4" t="s">
        <v>24</v>
      </c>
      <c r="C39" s="45">
        <v>1743.6</v>
      </c>
      <c r="D39" s="39">
        <v>1489.7</v>
      </c>
      <c r="E39" s="39">
        <v>1328</v>
      </c>
      <c r="F39" s="47">
        <f t="shared" si="0"/>
        <v>89.145465529972483</v>
      </c>
      <c r="G39" s="45">
        <f t="shared" si="1"/>
        <v>76.164257857306723</v>
      </c>
      <c r="H39" s="43"/>
    </row>
    <row r="40" spans="1:8" ht="15" customHeight="1">
      <c r="A40" s="6" t="s">
        <v>81</v>
      </c>
      <c r="B40" s="4" t="s">
        <v>25</v>
      </c>
      <c r="C40" s="45">
        <v>6146.2</v>
      </c>
      <c r="D40" s="39">
        <f>D41</f>
        <v>1722.1</v>
      </c>
      <c r="E40" s="39">
        <f>E41</f>
        <v>1576.5</v>
      </c>
      <c r="F40" s="47">
        <f t="shared" si="0"/>
        <v>91.545206434004996</v>
      </c>
      <c r="G40" s="45">
        <f t="shared" si="1"/>
        <v>25.649995118935276</v>
      </c>
      <c r="H40" s="43"/>
    </row>
    <row r="41" spans="1:8">
      <c r="A41" s="6" t="s">
        <v>26</v>
      </c>
      <c r="B41" s="4" t="s">
        <v>27</v>
      </c>
      <c r="C41" s="45">
        <v>6146.2</v>
      </c>
      <c r="D41" s="39">
        <v>1722.1</v>
      </c>
      <c r="E41" s="39">
        <v>1576.5</v>
      </c>
      <c r="F41" s="47">
        <f t="shared" si="0"/>
        <v>91.545206434004996</v>
      </c>
      <c r="G41" s="45">
        <f t="shared" si="1"/>
        <v>25.649995118935276</v>
      </c>
      <c r="H41" s="43"/>
    </row>
    <row r="42" spans="1:8" ht="25.5">
      <c r="A42" s="6" t="s">
        <v>28</v>
      </c>
      <c r="B42" s="4"/>
      <c r="C42" s="45">
        <f>C5-C27</f>
        <v>-1253.8000000000011</v>
      </c>
      <c r="D42" s="39">
        <f>D5-D27</f>
        <v>-1328.5000000000009</v>
      </c>
      <c r="E42" s="39">
        <f>E5-E27</f>
        <v>1462.4999999999991</v>
      </c>
      <c r="F42" s="45"/>
      <c r="G42" s="45"/>
    </row>
    <row r="43" spans="1:8" ht="14.25" customHeight="1">
      <c r="A43" s="25" t="s">
        <v>29</v>
      </c>
      <c r="B43" s="8"/>
      <c r="C43" s="44">
        <f t="shared" ref="C43" si="2">C45</f>
        <v>1253.7999999999993</v>
      </c>
      <c r="D43" s="38">
        <f t="shared" ref="D43:E43" si="3">D45</f>
        <v>1328.5000000000009</v>
      </c>
      <c r="E43" s="38">
        <f t="shared" si="3"/>
        <v>-1462.4999999999991</v>
      </c>
      <c r="F43" s="45"/>
      <c r="G43" s="45"/>
    </row>
    <row r="44" spans="1:8">
      <c r="A44" s="6" t="s">
        <v>3</v>
      </c>
      <c r="B44" s="4"/>
      <c r="C44" s="45"/>
      <c r="D44" s="39"/>
      <c r="E44" s="39"/>
      <c r="F44" s="45"/>
      <c r="G44" s="45"/>
    </row>
    <row r="45" spans="1:8" ht="27.75" customHeight="1">
      <c r="A45" s="6" t="s">
        <v>30</v>
      </c>
      <c r="B45" s="4" t="s">
        <v>31</v>
      </c>
      <c r="C45" s="45">
        <f t="shared" ref="C45:E45" si="4">C46+C47</f>
        <v>1253.7999999999993</v>
      </c>
      <c r="D45" s="39">
        <f t="shared" si="4"/>
        <v>1328.5000000000009</v>
      </c>
      <c r="E45" s="39">
        <f t="shared" si="4"/>
        <v>-1462.4999999999991</v>
      </c>
      <c r="F45" s="45"/>
      <c r="G45" s="45"/>
    </row>
    <row r="46" spans="1:8" ht="25.5">
      <c r="A46" s="6" t="s">
        <v>32</v>
      </c>
      <c r="B46" s="4" t="s">
        <v>33</v>
      </c>
      <c r="C46" s="45">
        <v>-11165.1</v>
      </c>
      <c r="D46" s="39">
        <v>-6920.2</v>
      </c>
      <c r="E46" s="39">
        <v>-9422.7999999999993</v>
      </c>
      <c r="F46" s="45"/>
      <c r="G46" s="45"/>
    </row>
    <row r="47" spans="1:8" ht="29.25" customHeight="1">
      <c r="A47" s="6" t="s">
        <v>34</v>
      </c>
      <c r="B47" s="4" t="s">
        <v>35</v>
      </c>
      <c r="C47" s="45">
        <v>12418.9</v>
      </c>
      <c r="D47" s="39">
        <v>8248.7000000000007</v>
      </c>
      <c r="E47" s="39">
        <v>7960.3</v>
      </c>
      <c r="F47" s="45"/>
      <c r="G47" s="45"/>
    </row>
    <row r="49" spans="1:7">
      <c r="D49" s="15"/>
    </row>
    <row r="51" spans="1:7" ht="15.75">
      <c r="A51" s="51" t="s">
        <v>41</v>
      </c>
      <c r="B51" s="51"/>
      <c r="C51" s="51"/>
      <c r="D51" s="51"/>
      <c r="E51" s="51"/>
      <c r="F51" s="51"/>
      <c r="G51" s="51"/>
    </row>
  </sheetData>
  <mergeCells count="2">
    <mergeCell ref="A51:G51"/>
    <mergeCell ref="A2:G2"/>
  </mergeCells>
  <pageMargins left="0.70866141732283472" right="0.70866141732283472" top="0.74803149606299213" bottom="0.74803149606299213" header="0.31496062992125984" footer="0.31496062992125984"/>
  <pageSetup paperSize="9" scale="6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G10"/>
  <sheetViews>
    <sheetView workbookViewId="0">
      <selection activeCell="D5" sqref="D5"/>
    </sheetView>
  </sheetViews>
  <sheetFormatPr defaultRowHeight="15"/>
  <cols>
    <col min="1" max="1" width="22.28515625" style="2" customWidth="1"/>
    <col min="2" max="2" width="15.5703125" style="2" customWidth="1"/>
    <col min="3" max="3" width="12.140625" style="2" customWidth="1"/>
    <col min="4" max="4" width="15.140625" style="2" customWidth="1"/>
    <col min="5" max="5" width="11.140625" style="2" customWidth="1"/>
    <col min="6" max="6" width="11.42578125" style="2" customWidth="1"/>
    <col min="7" max="7" width="12.42578125" style="2" customWidth="1"/>
    <col min="8" max="16384" width="9.140625" style="2"/>
  </cols>
  <sheetData>
    <row r="2" spans="1:7" ht="96" customHeight="1">
      <c r="A2" s="52" t="s">
        <v>96</v>
      </c>
      <c r="B2" s="53"/>
      <c r="C2" s="53"/>
      <c r="D2" s="53"/>
      <c r="E2" s="53"/>
      <c r="F2" s="53"/>
      <c r="G2" s="53"/>
    </row>
    <row r="3" spans="1:7">
      <c r="A3" s="13"/>
      <c r="B3" s="13"/>
      <c r="C3" s="13"/>
      <c r="D3" s="13"/>
      <c r="E3" s="13"/>
      <c r="F3" s="13"/>
      <c r="G3" s="14"/>
    </row>
    <row r="4" spans="1:7" ht="75" customHeight="1">
      <c r="A4" s="9" t="s">
        <v>36</v>
      </c>
      <c r="B4" s="9" t="s">
        <v>37</v>
      </c>
      <c r="C4" s="33" t="s">
        <v>97</v>
      </c>
      <c r="D4" s="33" t="s">
        <v>98</v>
      </c>
      <c r="E4" s="33" t="s">
        <v>99</v>
      </c>
      <c r="F4" s="28" t="s">
        <v>84</v>
      </c>
      <c r="G4" s="28" t="s">
        <v>83</v>
      </c>
    </row>
    <row r="5" spans="1:7" ht="39" customHeight="1">
      <c r="A5" s="16" t="s">
        <v>38</v>
      </c>
      <c r="B5" s="49">
        <v>4.5</v>
      </c>
      <c r="C5" s="48">
        <v>1115.3</v>
      </c>
      <c r="D5" s="50">
        <v>2009.9</v>
      </c>
      <c r="E5" s="50">
        <v>2007.5</v>
      </c>
      <c r="F5" s="48">
        <f>E5/D5*100</f>
        <v>99.880591074182789</v>
      </c>
      <c r="G5" s="48">
        <f>E5/C5*100</f>
        <v>179.99641352102574</v>
      </c>
    </row>
    <row r="6" spans="1:7" ht="39" customHeight="1">
      <c r="A6" s="10" t="s">
        <v>39</v>
      </c>
      <c r="B6" s="49">
        <v>2</v>
      </c>
      <c r="C6" s="48">
        <v>595.70000000000005</v>
      </c>
      <c r="D6" s="50">
        <v>834.7</v>
      </c>
      <c r="E6" s="50">
        <v>727.2</v>
      </c>
      <c r="F6" s="48">
        <f>E6/D6*100</f>
        <v>87.121121360968019</v>
      </c>
      <c r="G6" s="48">
        <f>E6/C6*100</f>
        <v>122.07486990095686</v>
      </c>
    </row>
    <row r="10" spans="1:7" ht="15.75">
      <c r="A10" s="54" t="s">
        <v>63</v>
      </c>
      <c r="B10" s="54"/>
      <c r="C10" s="54"/>
      <c r="D10" s="54"/>
      <c r="E10" s="54"/>
      <c r="F10" s="54"/>
      <c r="G10" s="54"/>
    </row>
  </sheetData>
  <mergeCells count="2">
    <mergeCell ref="A2:G2"/>
    <mergeCell ref="A10:G10"/>
  </mergeCells>
  <pageMargins left="0.7" right="0.7" top="0.75" bottom="0.75" header="0.3" footer="0.3"/>
  <pageSetup paperSize="9" scale="7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G14"/>
  <sheetViews>
    <sheetView workbookViewId="0">
      <selection activeCell="F6" sqref="F6"/>
    </sheetView>
  </sheetViews>
  <sheetFormatPr defaultRowHeight="15"/>
  <cols>
    <col min="1" max="1" width="39.85546875" style="2" customWidth="1"/>
    <col min="2" max="2" width="12" style="2" customWidth="1"/>
    <col min="3" max="3" width="17.42578125" style="2" customWidth="1"/>
    <col min="4" max="4" width="12" style="2" customWidth="1"/>
    <col min="5" max="5" width="12.42578125" style="2" customWidth="1"/>
    <col min="6" max="6" width="14.7109375" style="2" customWidth="1"/>
    <col min="7" max="16384" width="9.140625" style="2"/>
  </cols>
  <sheetData>
    <row r="2" spans="1:7" ht="96" customHeight="1">
      <c r="A2" s="52" t="s">
        <v>100</v>
      </c>
      <c r="B2" s="53"/>
      <c r="C2" s="53"/>
      <c r="D2" s="53"/>
      <c r="E2" s="53"/>
      <c r="F2" s="53"/>
    </row>
    <row r="3" spans="1:7">
      <c r="A3" s="13"/>
      <c r="B3" s="13"/>
      <c r="C3" s="13"/>
      <c r="D3" s="13"/>
      <c r="E3" s="13"/>
      <c r="F3" s="14"/>
    </row>
    <row r="4" spans="1:7" ht="66.75" customHeight="1">
      <c r="A4" s="1" t="s">
        <v>61</v>
      </c>
      <c r="B4" s="34" t="s">
        <v>93</v>
      </c>
      <c r="C4" s="34" t="s">
        <v>94</v>
      </c>
      <c r="D4" s="34" t="s">
        <v>95</v>
      </c>
      <c r="E4" s="26" t="s">
        <v>82</v>
      </c>
      <c r="F4" s="29" t="s">
        <v>83</v>
      </c>
    </row>
    <row r="5" spans="1:7" ht="66.75" customHeight="1">
      <c r="A5" s="27" t="s">
        <v>78</v>
      </c>
      <c r="B5" s="42">
        <v>2</v>
      </c>
      <c r="C5" s="42">
        <v>2</v>
      </c>
      <c r="D5" s="42">
        <v>2</v>
      </c>
      <c r="E5" s="42">
        <f t="shared" ref="E5:E10" si="0">D5/C5*100</f>
        <v>100</v>
      </c>
      <c r="F5" s="42">
        <f>D5/B5*100</f>
        <v>100</v>
      </c>
    </row>
    <row r="6" spans="1:7" ht="53.25" customHeight="1">
      <c r="A6" s="19" t="s">
        <v>66</v>
      </c>
      <c r="B6" s="42">
        <v>774.2</v>
      </c>
      <c r="C6" s="42">
        <v>725.7</v>
      </c>
      <c r="D6" s="42">
        <v>564</v>
      </c>
      <c r="E6" s="42">
        <f t="shared" si="0"/>
        <v>77.718065316246381</v>
      </c>
      <c r="F6" s="42">
        <f>D6/B6*100</f>
        <v>72.849392921725652</v>
      </c>
      <c r="G6" s="30"/>
    </row>
    <row r="7" spans="1:7" ht="53.25" customHeight="1">
      <c r="A7" s="18" t="s">
        <v>67</v>
      </c>
      <c r="B7" s="42">
        <v>1309.3</v>
      </c>
      <c r="C7" s="42">
        <v>1309.3</v>
      </c>
      <c r="D7" s="42">
        <v>1309.3</v>
      </c>
      <c r="E7" s="42">
        <f t="shared" si="0"/>
        <v>100</v>
      </c>
      <c r="F7" s="42">
        <f t="shared" ref="F7:F10" si="1">D7/B7*100</f>
        <v>100</v>
      </c>
    </row>
    <row r="8" spans="1:7" ht="63" customHeight="1">
      <c r="A8" s="18" t="s">
        <v>79</v>
      </c>
      <c r="B8" s="42">
        <v>969.5</v>
      </c>
      <c r="C8" s="42">
        <v>0</v>
      </c>
      <c r="D8" s="42">
        <v>0</v>
      </c>
      <c r="E8" s="42">
        <v>0</v>
      </c>
      <c r="F8" s="42">
        <f t="shared" si="1"/>
        <v>0</v>
      </c>
    </row>
    <row r="9" spans="1:7" ht="45" customHeight="1">
      <c r="A9" s="18" t="s">
        <v>80</v>
      </c>
      <c r="B9" s="42">
        <v>3123.6</v>
      </c>
      <c r="C9" s="42">
        <v>0</v>
      </c>
      <c r="D9" s="42">
        <v>0</v>
      </c>
      <c r="E9" s="42">
        <v>0</v>
      </c>
      <c r="F9" s="42">
        <f t="shared" si="1"/>
        <v>0</v>
      </c>
    </row>
    <row r="10" spans="1:7">
      <c r="A10" s="31" t="s">
        <v>62</v>
      </c>
      <c r="B10" s="32">
        <f>SUM(B5:B9)</f>
        <v>6178.6</v>
      </c>
      <c r="C10" s="32">
        <f>SUM(C5:C9)</f>
        <v>2037</v>
      </c>
      <c r="D10" s="32">
        <f>SUM(D5:D9)</f>
        <v>1875.3</v>
      </c>
      <c r="E10" s="32">
        <f t="shared" si="0"/>
        <v>92.061855670103085</v>
      </c>
      <c r="F10" s="32">
        <f t="shared" si="1"/>
        <v>30.351535946654579</v>
      </c>
      <c r="G10" s="30"/>
    </row>
    <row r="14" spans="1:7" ht="15.75">
      <c r="A14" s="54" t="s">
        <v>64</v>
      </c>
      <c r="B14" s="54"/>
      <c r="C14" s="54"/>
      <c r="D14" s="54"/>
      <c r="E14" s="54"/>
      <c r="F14" s="54"/>
    </row>
  </sheetData>
  <mergeCells count="2">
    <mergeCell ref="A2:F2"/>
    <mergeCell ref="A14:F14"/>
  </mergeCells>
  <pageMargins left="0.7" right="0.7" top="0.75" bottom="0.75" header="0.3" footer="0.3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таблица 1</vt:lpstr>
      <vt:lpstr>таблица 2</vt:lpstr>
      <vt:lpstr>таблица 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radaeva</dc:creator>
  <cp:lastModifiedBy>radaeva</cp:lastModifiedBy>
  <cp:lastPrinted>2022-01-31T11:34:16Z</cp:lastPrinted>
  <dcterms:created xsi:type="dcterms:W3CDTF">2017-04-17T10:25:39Z</dcterms:created>
  <dcterms:modified xsi:type="dcterms:W3CDTF">2022-01-31T11:34:19Z</dcterms:modified>
</cp:coreProperties>
</file>