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G15" i="1"/>
  <c r="G20"/>
  <c r="G24"/>
  <c r="G25"/>
  <c r="G27"/>
  <c r="G5"/>
  <c r="F7" i="3"/>
  <c r="E7"/>
  <c r="E8"/>
  <c r="E9"/>
  <c r="G31" i="1"/>
  <c r="G33"/>
  <c r="G34"/>
  <c r="G35"/>
  <c r="G36"/>
  <c r="G37"/>
  <c r="G38"/>
  <c r="G41"/>
  <c r="F31"/>
  <c r="F32"/>
  <c r="F33"/>
  <c r="F34"/>
  <c r="F35"/>
  <c r="F36"/>
  <c r="F37"/>
  <c r="F38"/>
  <c r="F39"/>
  <c r="F40"/>
  <c r="F41"/>
  <c r="F42"/>
  <c r="F43"/>
  <c r="F44"/>
  <c r="F45"/>
  <c r="C46"/>
  <c r="G7"/>
  <c r="G8"/>
  <c r="G9"/>
  <c r="G10"/>
  <c r="G11"/>
  <c r="G12"/>
  <c r="G13"/>
  <c r="G14"/>
  <c r="F7"/>
  <c r="F8"/>
  <c r="F9"/>
  <c r="F10"/>
  <c r="F11"/>
  <c r="F12"/>
  <c r="F13"/>
  <c r="F14"/>
  <c r="F16"/>
  <c r="F19"/>
  <c r="F20"/>
  <c r="F21"/>
  <c r="F22"/>
  <c r="F24"/>
  <c r="F25"/>
  <c r="F26"/>
  <c r="F27"/>
  <c r="F6" i="3"/>
  <c r="E5"/>
  <c r="C28" i="1"/>
  <c r="C5"/>
  <c r="E28"/>
  <c r="G28" s="1"/>
  <c r="D28"/>
  <c r="B10" i="3"/>
  <c r="D10"/>
  <c r="C10"/>
  <c r="D49" i="1"/>
  <c r="E49"/>
  <c r="C49"/>
  <c r="E6" i="3" l="1"/>
  <c r="F28" i="1" l="1"/>
  <c r="E5"/>
  <c r="D5"/>
  <c r="F5" l="1"/>
  <c r="F30"/>
  <c r="G30" l="1"/>
  <c r="E10" i="3" l="1"/>
  <c r="D47" i="1" l="1"/>
  <c r="E47"/>
  <c r="C47"/>
  <c r="D46"/>
  <c r="E46"/>
  <c r="G5" i="2"/>
  <c r="F5"/>
  <c r="G6"/>
  <c r="F6"/>
</calcChain>
</file>

<file path=xl/sharedStrings.xml><?xml version="1.0" encoding="utf-8"?>
<sst xmlns="http://schemas.openxmlformats.org/spreadsheetml/2006/main" count="123" uniqueCount="112">
  <si>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</si>
  <si>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</si>
  <si>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</si>
  <si>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</si>
  <si>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</si>
  <si>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</si>
  <si>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</si>
  <si>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</si>
  <si>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</si>
  <si>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</si>
  <si>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</si>
  <si>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</si>
  <si>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</si>
  <si>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</si>
  <si>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</si>
  <si>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</si>
  <si>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</si>
  <si>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</si>
  <si>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</si>
  <si>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</si>
  <si>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</si>
  <si>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</si>
  <si>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</si>
  <si>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</si>
  <si>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</si>
  <si>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</si>
  <si>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</si>
  <si>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</si>
  <si>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</si>
  <si>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</si>
  <si>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</si>
  <si>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</si>
  <si>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</si>
  <si>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</si>
  <si>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</si>
  <si>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</si>
  <si>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</si>
  <si>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</si>
  <si>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</si>
  <si>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</si>
  <si>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</si>
  <si>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</si>
  <si>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</si>
  <si>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</si>
  <si>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</si>
  <si>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</si>
  <si>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</si>
  <si>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</si>
  <si>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</si>
  <si>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</si>
  <si>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</si>
  <si>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</si>
  <si>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</si>
  <si>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</si>
  <si>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</si>
  <si>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</si>
  <si>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</si>
  <si>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</si>
  <si>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</si>
  <si>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</si>
  <si>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</si>
  <si>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</si>
  <si>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</si>
  <si>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</si>
  <si>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</si>
  <si>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</si>
  <si>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20705030100000180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</si>
  <si>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</si>
  <si>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</si>
  <si>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</si>
  <si>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</si>
  <si>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</si>
  <si>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20215001100001150</t>
  </si>
  <si>
    <t>20230000000000150</t>
  </si>
  <si>
    <t>20235118100000150</t>
  </si>
  <si>
    <t>20240000000000150</t>
  </si>
  <si>
    <t xml:space="preserve">Прочие  безвозмездные поступления 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</si>
  <si>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</si>
  <si>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20225558100000150</t>
  </si>
  <si>
    <t>Субсидии бюджетам сельских поселений области на реализацию проектов области</t>
  </si>
  <si>
    <t>20229999100073150</t>
  </si>
  <si>
    <t>-</t>
  </si>
  <si>
    <t xml:space="preserve">Невыясненные поступления </t>
  </si>
  <si>
    <t>% исполнения плана                       2020 года</t>
  </si>
  <si>
    <t>% исполнения 2020 года к 2019 году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</si>
  <si>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</si>
  <si>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% исполнения плана 2020 года</t>
  </si>
  <si>
    <t>Муниципальная программа "Обеспечение комплексного развития территорий Алексеевского муниципального образования Базарно-Карабулакского муниципального района"</t>
  </si>
  <si>
    <t xml:space="preserve">Муниципальная программа "Текущий ремонт и укрепление материально-технической базы МБУК "КДЦ Алексеевского МО" на 2020 год" </t>
  </si>
  <si>
    <t>00 0111 0000000000 000</t>
  </si>
  <si>
    <t>Резервные фонды</t>
  </si>
  <si>
    <t>Социальная политика</t>
  </si>
  <si>
    <t>00 1000 0000000000 000</t>
  </si>
  <si>
    <t>00 1004 0000000000 000</t>
  </si>
  <si>
    <t>Охрана семьи и детства</t>
  </si>
  <si>
    <t>Культура и кинематография</t>
  </si>
  <si>
    <t>Другие вопросы в области национальной экономики</t>
  </si>
  <si>
    <t>00 0412 0000000000 000</t>
  </si>
  <si>
    <t>св. 2,1 раза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</si>
  <si>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октября 2020 года      
</t>
  </si>
  <si>
    <t>Исполнено на 1 октября 2019 г.</t>
  </si>
  <si>
    <t>Утвержденные бюджетные назначения на                        1 октября 2020 г.</t>
  </si>
  <si>
    <t>Исполнено на 1 октября 2020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</si>
  <si>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октября 2020 г.
</t>
  </si>
  <si>
    <t>Исполнено на 1 октября 2019 г. (тыс.руб)</t>
  </si>
  <si>
    <t>Утвержденные бюджетные назначения на           1 октября 2020 г. (тыс.руб)</t>
  </si>
  <si>
    <t>Исполнено на 1 октября 2020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</si>
  <si>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октября 2020 года     
</t>
  </si>
  <si>
    <t>св.2,1 раза</t>
  </si>
  <si>
    <t>св.4,5 раза</t>
  </si>
  <si>
    <t>св. 3,3 раза</t>
  </si>
  <si>
    <t>св. 3,8 раза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</si>
</sst>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  <numFmt numFmtId="169" formatCode="0.0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4">
    <xf numFmtId="0" fontId="0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0" fontId="12" fillId="0" borderId="0">
      <alignment horizontal="center"/>
    </xf>
    <xf numFmtId="0" fontId="13" fillId="0" borderId="5">
      <alignment horizontal="center"/>
    </xf>
    <xf numFmtId="0" fontId="14" fillId="0" borderId="0">
      <alignment horizontal="right"/>
    </xf>
    <xf numFmtId="0" fontId="12" fillId="0" borderId="0"/>
    <xf numFmtId="0" fontId="15" fillId="0" borderId="0"/>
    <xf numFmtId="0" fontId="15" fillId="0" borderId="6"/>
    <xf numFmtId="0" fontId="13" fillId="0" borderId="7">
      <alignment horizontal="center"/>
    </xf>
    <xf numFmtId="0" fontId="14" fillId="0" borderId="8">
      <alignment horizontal="right"/>
    </xf>
    <xf numFmtId="0" fontId="13" fillId="0" borderId="0"/>
    <xf numFmtId="0" fontId="13" fillId="0" borderId="9">
      <alignment horizontal="right"/>
    </xf>
    <xf numFmtId="49" fontId="13" fillId="0" borderId="10">
      <alignment horizontal="center"/>
    </xf>
    <xf numFmtId="0" fontId="14" fillId="0" borderId="11">
      <alignment horizontal="right"/>
    </xf>
    <xf numFmtId="0" fontId="16" fillId="0" borderId="0"/>
    <xf numFmtId="167" fontId="13" fillId="0" borderId="12">
      <alignment horizontal="center"/>
    </xf>
    <xf numFmtId="0" fontId="13" fillId="0" borderId="0">
      <alignment horizontal="left"/>
    </xf>
    <xf numFmtId="49" fontId="13" fillId="0" borderId="0"/>
    <xf numFmtId="49" fontId="13" fillId="0" borderId="9">
      <alignment horizontal="right" vertical="center"/>
    </xf>
    <xf numFmtId="49" fontId="13" fillId="0" borderId="12">
      <alignment horizontal="center" vertical="center"/>
    </xf>
    <xf numFmtId="0" fontId="13" fillId="0" borderId="5">
      <alignment horizontal="left" wrapText="1"/>
    </xf>
    <xf numFmtId="49" fontId="13" fillId="0" borderId="12">
      <alignment horizontal="center"/>
    </xf>
    <xf numFmtId="0" fontId="13" fillId="0" borderId="13">
      <alignment horizontal="left" wrapText="1"/>
    </xf>
    <xf numFmtId="49" fontId="13" fillId="0" borderId="9">
      <alignment horizontal="right"/>
    </xf>
    <xf numFmtId="0" fontId="13" fillId="0" borderId="14">
      <alignment horizontal="left"/>
    </xf>
    <xf numFmtId="49" fontId="13" fillId="0" borderId="14"/>
    <xf numFmtId="49" fontId="13" fillId="0" borderId="9"/>
    <xf numFmtId="49" fontId="13" fillId="0" borderId="15">
      <alignment horizontal="center"/>
    </xf>
    <xf numFmtId="0" fontId="12" fillId="0" borderId="5">
      <alignment horizontal="center"/>
    </xf>
    <xf numFmtId="0" fontId="13" fillId="0" borderId="16">
      <alignment horizontal="center" vertical="top" wrapText="1"/>
    </xf>
    <xf numFmtId="49" fontId="13" fillId="0" borderId="16">
      <alignment horizontal="center" vertical="top" wrapText="1"/>
    </xf>
    <xf numFmtId="0" fontId="11" fillId="0" borderId="17"/>
    <xf numFmtId="0" fontId="11" fillId="0" borderId="8"/>
    <xf numFmtId="0" fontId="13" fillId="0" borderId="16">
      <alignment horizontal="center" vertical="center"/>
    </xf>
    <xf numFmtId="0" fontId="13" fillId="0" borderId="7">
      <alignment horizontal="center" vertical="center"/>
    </xf>
    <xf numFmtId="49" fontId="13" fillId="0" borderId="7">
      <alignment horizontal="center" vertical="center"/>
    </xf>
    <xf numFmtId="0" fontId="13" fillId="0" borderId="18">
      <alignment horizontal="left" wrapText="1"/>
    </xf>
    <xf numFmtId="49" fontId="13" fillId="0" borderId="19">
      <alignment horizontal="center" wrapText="1"/>
    </xf>
    <xf numFmtId="49" fontId="13" fillId="0" borderId="20">
      <alignment horizontal="center"/>
    </xf>
    <xf numFmtId="4" fontId="13" fillId="0" borderId="20">
      <alignment horizontal="right" shrinkToFit="1"/>
    </xf>
    <xf numFmtId="0" fontId="13" fillId="0" borderId="21">
      <alignment horizontal="left" wrapText="1"/>
    </xf>
    <xf numFmtId="49" fontId="13" fillId="0" borderId="22">
      <alignment horizontal="center" shrinkToFit="1"/>
    </xf>
    <xf numFmtId="49" fontId="13" fillId="0" borderId="23">
      <alignment horizontal="center"/>
    </xf>
    <xf numFmtId="4" fontId="13" fillId="0" borderId="23">
      <alignment horizontal="right" shrinkToFit="1"/>
    </xf>
    <xf numFmtId="0" fontId="13" fillId="0" borderId="24">
      <alignment horizontal="left" wrapText="1" indent="2"/>
    </xf>
    <xf numFmtId="49" fontId="13" fillId="0" borderId="25">
      <alignment horizontal="center" shrinkToFit="1"/>
    </xf>
    <xf numFmtId="49" fontId="13" fillId="0" borderId="26">
      <alignment horizontal="center"/>
    </xf>
    <xf numFmtId="4" fontId="13" fillId="0" borderId="26">
      <alignment horizontal="right" shrinkToFit="1"/>
    </xf>
    <xf numFmtId="49" fontId="13" fillId="0" borderId="0">
      <alignment horizontal="right"/>
    </xf>
    <xf numFmtId="0" fontId="12" fillId="0" borderId="8">
      <alignment horizontal="center"/>
    </xf>
    <xf numFmtId="0" fontId="13" fillId="0" borderId="7">
      <alignment horizontal="center" vertical="center" shrinkToFit="1"/>
    </xf>
    <xf numFmtId="49" fontId="13" fillId="0" borderId="7">
      <alignment horizontal="center" vertical="center" shrinkToFit="1"/>
    </xf>
    <xf numFmtId="49" fontId="11" fillId="0" borderId="8"/>
    <xf numFmtId="0" fontId="13" fillId="0" borderId="19">
      <alignment horizontal="center" shrinkToFit="1"/>
    </xf>
    <xf numFmtId="4" fontId="13" fillId="0" borderId="27">
      <alignment horizontal="right" shrinkToFit="1"/>
    </xf>
    <xf numFmtId="49" fontId="11" fillId="0" borderId="11"/>
    <xf numFmtId="0" fontId="13" fillId="0" borderId="22">
      <alignment horizontal="center" shrinkToFit="1"/>
    </xf>
    <xf numFmtId="168" fontId="13" fillId="0" borderId="23">
      <alignment horizontal="right" shrinkToFit="1"/>
    </xf>
    <xf numFmtId="168" fontId="13" fillId="0" borderId="28">
      <alignment horizontal="right" shrinkToFit="1"/>
    </xf>
    <xf numFmtId="0" fontId="13" fillId="0" borderId="29">
      <alignment horizontal="left" wrapText="1"/>
    </xf>
    <xf numFmtId="49" fontId="13" fillId="0" borderId="25">
      <alignment horizontal="center" wrapText="1"/>
    </xf>
    <xf numFmtId="49" fontId="13" fillId="0" borderId="26">
      <alignment horizontal="center" wrapText="1"/>
    </xf>
    <xf numFmtId="4" fontId="13" fillId="0" borderId="26">
      <alignment horizontal="right" wrapText="1"/>
    </xf>
    <xf numFmtId="4" fontId="13" fillId="0" borderId="24">
      <alignment horizontal="right" wrapText="1"/>
    </xf>
    <xf numFmtId="0" fontId="11" fillId="0" borderId="11">
      <alignment wrapText="1"/>
    </xf>
    <xf numFmtId="0" fontId="13" fillId="0" borderId="30">
      <alignment horizontal="left" wrapText="1"/>
    </xf>
    <xf numFmtId="49" fontId="13" fillId="0" borderId="31">
      <alignment horizontal="center" shrinkToFit="1"/>
    </xf>
    <xf numFmtId="49" fontId="13" fillId="0" borderId="32">
      <alignment horizontal="center"/>
    </xf>
    <xf numFmtId="4" fontId="13" fillId="0" borderId="32">
      <alignment horizontal="right" shrinkToFit="1"/>
    </xf>
    <xf numFmtId="49" fontId="13" fillId="0" borderId="33">
      <alignment horizontal="center"/>
    </xf>
    <xf numFmtId="0" fontId="11" fillId="0" borderId="11"/>
    <xf numFmtId="0" fontId="16" fillId="0" borderId="14"/>
    <xf numFmtId="0" fontId="16" fillId="0" borderId="34"/>
    <xf numFmtId="0" fontId="13" fillId="0" borderId="0">
      <alignment wrapText="1"/>
    </xf>
    <xf numFmtId="49" fontId="13" fillId="0" borderId="0">
      <alignment wrapText="1"/>
    </xf>
    <xf numFmtId="49" fontId="13" fillId="0" borderId="0">
      <alignment horizontal="center"/>
    </xf>
    <xf numFmtId="49" fontId="17" fillId="0" borderId="0"/>
    <xf numFmtId="0" fontId="13" fillId="0" borderId="5">
      <alignment horizontal="left"/>
    </xf>
    <xf numFmtId="49" fontId="13" fillId="0" borderId="5">
      <alignment horizontal="left"/>
    </xf>
    <xf numFmtId="0" fontId="13" fillId="0" borderId="5">
      <alignment horizontal="center" shrinkToFit="1"/>
    </xf>
    <xf numFmtId="49" fontId="13" fillId="0" borderId="5">
      <alignment horizontal="center" vertical="center" shrinkToFit="1"/>
    </xf>
    <xf numFmtId="49" fontId="11" fillId="0" borderId="5">
      <alignment shrinkToFit="1"/>
    </xf>
    <xf numFmtId="49" fontId="13" fillId="0" borderId="5">
      <alignment horizontal="right"/>
    </xf>
    <xf numFmtId="0" fontId="13" fillId="0" borderId="19">
      <alignment horizontal="center" vertical="center" shrinkToFit="1"/>
    </xf>
    <xf numFmtId="49" fontId="13" fillId="0" borderId="20">
      <alignment horizontal="center" vertical="center"/>
    </xf>
    <xf numFmtId="0" fontId="13" fillId="0" borderId="18">
      <alignment horizontal="left" wrapText="1" indent="2"/>
    </xf>
    <xf numFmtId="0" fontId="13" fillId="0" borderId="35">
      <alignment horizontal="center" vertical="center" shrinkToFit="1"/>
    </xf>
    <xf numFmtId="49" fontId="13" fillId="0" borderId="16">
      <alignment horizontal="center" vertical="center"/>
    </xf>
    <xf numFmtId="168" fontId="13" fillId="0" borderId="16">
      <alignment horizontal="right" vertical="center" shrinkToFit="1"/>
    </xf>
    <xf numFmtId="168" fontId="13" fillId="0" borderId="30">
      <alignment horizontal="right" vertical="center" shrinkToFit="1"/>
    </xf>
    <xf numFmtId="0" fontId="13" fillId="0" borderId="36">
      <alignment horizontal="left" wrapText="1"/>
    </xf>
    <xf numFmtId="4" fontId="13" fillId="0" borderId="16">
      <alignment horizontal="right" shrinkToFit="1"/>
    </xf>
    <xf numFmtId="4" fontId="13" fillId="0" borderId="30">
      <alignment horizontal="right" shrinkToFit="1"/>
    </xf>
    <xf numFmtId="0" fontId="13" fillId="0" borderId="21">
      <alignment horizontal="left" wrapText="1" indent="2"/>
    </xf>
    <xf numFmtId="0" fontId="18" fillId="0" borderId="30">
      <alignment wrapText="1"/>
    </xf>
    <xf numFmtId="0" fontId="18" fillId="0" borderId="30"/>
    <xf numFmtId="0" fontId="18" fillId="2" borderId="30">
      <alignment wrapText="1"/>
    </xf>
    <xf numFmtId="0" fontId="13" fillId="2" borderId="29">
      <alignment horizontal="left" wrapText="1"/>
    </xf>
    <xf numFmtId="49" fontId="13" fillId="0" borderId="30">
      <alignment horizontal="center" shrinkToFit="1"/>
    </xf>
    <xf numFmtId="49" fontId="13" fillId="0" borderId="16">
      <alignment horizontal="center" vertical="center" shrinkToFit="1"/>
    </xf>
    <xf numFmtId="0" fontId="11" fillId="0" borderId="14">
      <alignment horizontal="left"/>
    </xf>
    <xf numFmtId="0" fontId="11" fillId="0" borderId="34">
      <alignment horizontal="left" wrapText="1"/>
    </xf>
    <xf numFmtId="0" fontId="11" fillId="0" borderId="34">
      <alignment horizontal="left"/>
    </xf>
    <xf numFmtId="0" fontId="13" fillId="0" borderId="34"/>
    <xf numFmtId="49" fontId="11" fillId="0" borderId="34"/>
    <xf numFmtId="49" fontId="11" fillId="0" borderId="34"/>
    <xf numFmtId="0" fontId="11" fillId="0" borderId="0">
      <alignment horizontal="left"/>
    </xf>
    <xf numFmtId="0" fontId="11" fillId="0" borderId="0">
      <alignment horizontal="left" wrapText="1"/>
    </xf>
    <xf numFmtId="0" fontId="11" fillId="0" borderId="0">
      <alignment horizontal="left"/>
    </xf>
    <xf numFmtId="0" fontId="13" fillId="0" borderId="0"/>
    <xf numFmtId="49" fontId="11" fillId="0" borderId="0"/>
    <xf numFmtId="49" fontId="11" fillId="0" borderId="0"/>
    <xf numFmtId="0" fontId="13" fillId="0" borderId="0">
      <alignment horizontal="center" wrapText="1"/>
    </xf>
    <xf numFmtId="0" fontId="13" fillId="0" borderId="5">
      <alignment horizontal="center" wrapText="1"/>
    </xf>
    <xf numFmtId="0" fontId="19" fillId="0" borderId="0">
      <alignment horizontal="center"/>
    </xf>
    <xf numFmtId="0" fontId="19" fillId="0" borderId="14">
      <alignment horizontal="center"/>
    </xf>
    <xf numFmtId="0" fontId="11" fillId="0" borderId="0">
      <alignment horizontal="left"/>
    </xf>
    <xf numFmtId="0" fontId="11" fillId="0" borderId="0">
      <alignment horizontal="center"/>
    </xf>
    <xf numFmtId="0" fontId="17" fillId="0" borderId="0">
      <alignment horizontal="left"/>
    </xf>
    <xf numFmtId="49" fontId="11" fillId="0" borderId="0"/>
    <xf numFmtId="49" fontId="13" fillId="0" borderId="0">
      <alignment horizontal="left"/>
    </xf>
    <xf numFmtId="49" fontId="13" fillId="0" borderId="0">
      <alignment horizontal="center" wrapText="1"/>
    </xf>
    <xf numFmtId="0" fontId="13" fillId="0" borderId="0">
      <alignment horizontal="center"/>
    </xf>
    <xf numFmtId="0" fontId="19" fillId="0" borderId="14">
      <alignment horizontal="center"/>
    </xf>
    <xf numFmtId="0" fontId="16" fillId="0" borderId="0"/>
    <xf numFmtId="0" fontId="19" fillId="0" borderId="0">
      <alignment horizontal="center"/>
    </xf>
    <xf numFmtId="0" fontId="16" fillId="0" borderId="0"/>
    <xf numFmtId="0" fontId="19" fillId="0" borderId="0">
      <alignment horizontal="center"/>
    </xf>
    <xf numFmtId="0" fontId="13" fillId="0" borderId="0">
      <alignment horizontal="center" wrapText="1"/>
    </xf>
    <xf numFmtId="0" fontId="18" fillId="0" borderId="0"/>
    <xf numFmtId="0" fontId="16" fillId="0" borderId="5"/>
    <xf numFmtId="0" fontId="16" fillId="0" borderId="0"/>
    <xf numFmtId="0" fontId="11" fillId="0" borderId="5"/>
    <xf numFmtId="0" fontId="11" fillId="0" borderId="16">
      <alignment horizontal="left" wrapText="1"/>
    </xf>
    <xf numFmtId="0" fontId="11" fillId="0" borderId="14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20" fillId="3" borderId="0"/>
    <xf numFmtId="0" fontId="11" fillId="0" borderId="16">
      <alignment horizontal="left"/>
    </xf>
    <xf numFmtId="0" fontId="10" fillId="0" borderId="0"/>
    <xf numFmtId="0" fontId="16" fillId="0" borderId="5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</cellStyleXfs>
  <cellXfs count="74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166" fontId="8" fillId="0" borderId="3" xfId="2" applyNumberFormat="1" applyFont="1" applyFill="1" applyBorder="1" applyAlignment="1" applyProtection="1">
      <alignment wrapText="1"/>
      <protection hidden="1"/>
    </xf>
    <xf numFmtId="166" fontId="8" fillId="0" borderId="3" xfId="3" applyNumberFormat="1" applyFont="1" applyFill="1" applyBorder="1" applyAlignment="1" applyProtection="1">
      <alignment wrapText="1"/>
      <protection hidden="1"/>
    </xf>
    <xf numFmtId="1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right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4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29" xfId="63" applyNumberFormat="1" applyFont="1" applyProtection="1">
      <alignment horizontal="left" wrapText="1"/>
    </xf>
    <xf numFmtId="164" fontId="2" fillId="0" borderId="0" xfId="0" applyNumberFormat="1" applyFont="1"/>
    <xf numFmtId="164" fontId="2" fillId="0" borderId="1" xfId="0" applyNumberFormat="1" applyFont="1" applyFill="1" applyBorder="1" applyAlignment="1">
      <alignment horizontal="right" vertical="center" wrapText="1"/>
    </xf>
    <xf numFmtId="169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9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right" vertical="center" wrapText="1"/>
    </xf>
    <xf numFmtId="164" fontId="1" fillId="4" borderId="4" xfId="0" applyNumberFormat="1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right" vertical="center" wrapText="1"/>
    </xf>
    <xf numFmtId="164" fontId="3" fillId="4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vertical="center" wrapText="1"/>
    </xf>
    <xf numFmtId="164" fontId="2" fillId="4" borderId="0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55"/>
  <sheetViews>
    <sheetView topLeftCell="A37" zoomScale="90" zoomScaleNormal="90" workbookViewId="0">
      <selection activeCell="E47" sqref="E47"/>
    </sheetView>
  </sheetViews>
  <sheetFormatPr defaultRowHeight="12.75"/>
  <cols>
    <col min="1" max="1" width="31.7109375" style="15" customWidth="1"/>
    <col min="2" max="2" width="20.85546875" style="15" customWidth="1"/>
    <col min="3" max="3" width="11.7109375" style="15" customWidth="1"/>
    <col min="4" max="4" width="15" style="15" customWidth="1"/>
    <col min="5" max="5" width="11.5703125" style="15" customWidth="1"/>
    <col min="6" max="6" width="12" style="15" customWidth="1"/>
    <col min="7" max="7" width="12.7109375" style="15" customWidth="1"/>
    <col min="8" max="16384" width="9.140625" style="15"/>
  </cols>
  <sheetData>
    <row r="2" spans="1:7" ht="58.5" customHeight="1">
      <c r="A2" s="71" t="s">
        <v>99</v>
      </c>
      <c r="B2" s="72"/>
      <c r="C2" s="72"/>
      <c r="D2" s="72"/>
      <c r="E2" s="72"/>
      <c r="F2" s="72"/>
      <c r="G2" s="72"/>
    </row>
    <row r="3" spans="1:7">
      <c r="G3" s="16" t="s">
        <v>40</v>
      </c>
    </row>
    <row r="4" spans="1:7" ht="63.75" customHeight="1">
      <c r="A4" s="9" t="s">
        <v>0</v>
      </c>
      <c r="B4" s="9" t="s">
        <v>1</v>
      </c>
      <c r="C4" s="44" t="s">
        <v>100</v>
      </c>
      <c r="D4" s="44" t="s">
        <v>101</v>
      </c>
      <c r="E4" s="44" t="s">
        <v>102</v>
      </c>
      <c r="F4" s="32" t="s">
        <v>83</v>
      </c>
      <c r="G4" s="20" t="s">
        <v>84</v>
      </c>
    </row>
    <row r="5" spans="1:7" ht="15.75" customHeight="1">
      <c r="A5" s="7" t="s">
        <v>2</v>
      </c>
      <c r="B5" s="28"/>
      <c r="C5" s="41">
        <f>C7+C19</f>
        <v>4245.8</v>
      </c>
      <c r="D5" s="68">
        <f>D7+D19</f>
        <v>12622.6</v>
      </c>
      <c r="E5" s="68">
        <f>E7+E19</f>
        <v>7309.5</v>
      </c>
      <c r="F5" s="66">
        <f>E5/D5*100</f>
        <v>57.90803796365249</v>
      </c>
      <c r="G5" s="68">
        <f t="shared" ref="G5:G27" si="0">E5/C5*100</f>
        <v>172.15836826981959</v>
      </c>
    </row>
    <row r="6" spans="1:7" ht="15" customHeight="1">
      <c r="A6" s="22" t="s">
        <v>3</v>
      </c>
      <c r="B6" s="29"/>
      <c r="C6" s="39"/>
      <c r="D6" s="69"/>
      <c r="E6" s="69"/>
      <c r="F6" s="66"/>
      <c r="G6" s="69"/>
    </row>
    <row r="7" spans="1:7" ht="15" customHeight="1">
      <c r="A7" s="11" t="s">
        <v>42</v>
      </c>
      <c r="B7" s="25">
        <v>1E+16</v>
      </c>
      <c r="C7" s="45">
        <v>2683.3</v>
      </c>
      <c r="D7" s="69">
        <v>5393.1</v>
      </c>
      <c r="E7" s="69">
        <v>1333.3</v>
      </c>
      <c r="F7" s="64">
        <f t="shared" ref="F7:F27" si="1">E7/D7*100</f>
        <v>24.722330385121726</v>
      </c>
      <c r="G7" s="69">
        <f t="shared" si="0"/>
        <v>49.688816010136769</v>
      </c>
    </row>
    <row r="8" spans="1:7" ht="13.5" customHeight="1">
      <c r="A8" s="11" t="s">
        <v>43</v>
      </c>
      <c r="B8" s="25">
        <v>1.01E+16</v>
      </c>
      <c r="C8" s="46">
        <v>854.5</v>
      </c>
      <c r="D8" s="69">
        <v>922.1</v>
      </c>
      <c r="E8" s="69">
        <v>478.1</v>
      </c>
      <c r="F8" s="64">
        <f t="shared" si="1"/>
        <v>51.849040234247909</v>
      </c>
      <c r="G8" s="69">
        <f t="shared" si="0"/>
        <v>55.950848449385603</v>
      </c>
    </row>
    <row r="9" spans="1:7" ht="19.5" customHeight="1">
      <c r="A9" s="12" t="s">
        <v>44</v>
      </c>
      <c r="B9" s="26" t="s">
        <v>45</v>
      </c>
      <c r="C9" s="46">
        <v>854.5</v>
      </c>
      <c r="D9" s="69">
        <v>922.1</v>
      </c>
      <c r="E9" s="69">
        <v>478.1</v>
      </c>
      <c r="F9" s="64">
        <f t="shared" si="1"/>
        <v>51.849040234247909</v>
      </c>
      <c r="G9" s="69">
        <f t="shared" si="0"/>
        <v>55.950848449385603</v>
      </c>
    </row>
    <row r="10" spans="1:7">
      <c r="A10" s="12" t="s">
        <v>46</v>
      </c>
      <c r="B10" s="27">
        <v>1.05E+16</v>
      </c>
      <c r="C10" s="46">
        <v>302</v>
      </c>
      <c r="D10" s="69">
        <v>582</v>
      </c>
      <c r="E10" s="69">
        <v>283.8</v>
      </c>
      <c r="F10" s="64">
        <f t="shared" si="1"/>
        <v>48.762886597938149</v>
      </c>
      <c r="G10" s="69">
        <f t="shared" si="0"/>
        <v>93.973509933774835</v>
      </c>
    </row>
    <row r="11" spans="1:7" ht="15.75" customHeight="1">
      <c r="A11" s="12" t="s">
        <v>47</v>
      </c>
      <c r="B11" s="26" t="s">
        <v>48</v>
      </c>
      <c r="C11" s="46">
        <v>302</v>
      </c>
      <c r="D11" s="69">
        <v>582</v>
      </c>
      <c r="E11" s="69">
        <v>283.8</v>
      </c>
      <c r="F11" s="64">
        <f t="shared" si="1"/>
        <v>48.762886597938149</v>
      </c>
      <c r="G11" s="69">
        <f t="shared" si="0"/>
        <v>93.973509933774835</v>
      </c>
    </row>
    <row r="12" spans="1:7">
      <c r="A12" s="12" t="s">
        <v>49</v>
      </c>
      <c r="B12" s="27">
        <v>1.06E+16</v>
      </c>
      <c r="C12" s="45">
        <v>1526.2</v>
      </c>
      <c r="D12" s="69">
        <v>3855</v>
      </c>
      <c r="E12" s="69">
        <v>571</v>
      </c>
      <c r="F12" s="64">
        <f t="shared" si="1"/>
        <v>14.811932555123217</v>
      </c>
      <c r="G12" s="69">
        <f t="shared" si="0"/>
        <v>37.413183069060416</v>
      </c>
    </row>
    <row r="13" spans="1:7" ht="15" customHeight="1">
      <c r="A13" s="12" t="s">
        <v>50</v>
      </c>
      <c r="B13" s="26" t="s">
        <v>51</v>
      </c>
      <c r="C13" s="46">
        <v>231.6</v>
      </c>
      <c r="D13" s="69">
        <v>484</v>
      </c>
      <c r="E13" s="69">
        <v>34.299999999999997</v>
      </c>
      <c r="F13" s="64">
        <f t="shared" si="1"/>
        <v>7.0867768595041323</v>
      </c>
      <c r="G13" s="69">
        <f t="shared" si="0"/>
        <v>14.810017271157166</v>
      </c>
    </row>
    <row r="14" spans="1:7">
      <c r="A14" s="12" t="s">
        <v>52</v>
      </c>
      <c r="B14" s="26" t="s">
        <v>53</v>
      </c>
      <c r="C14" s="45">
        <v>1294.5999999999999</v>
      </c>
      <c r="D14" s="69">
        <v>3371</v>
      </c>
      <c r="E14" s="69">
        <v>536.70000000000005</v>
      </c>
      <c r="F14" s="64">
        <f t="shared" si="1"/>
        <v>15.921091664194604</v>
      </c>
      <c r="G14" s="69">
        <f t="shared" si="0"/>
        <v>41.456820639579803</v>
      </c>
    </row>
    <row r="15" spans="1:7" ht="15" customHeight="1">
      <c r="A15" s="12" t="s">
        <v>54</v>
      </c>
      <c r="B15" s="27">
        <v>1.08E+16</v>
      </c>
      <c r="C15" s="46">
        <v>0.6</v>
      </c>
      <c r="D15" s="69">
        <v>0</v>
      </c>
      <c r="E15" s="69">
        <v>0</v>
      </c>
      <c r="F15" s="64">
        <v>0</v>
      </c>
      <c r="G15" s="69">
        <f t="shared" si="0"/>
        <v>0</v>
      </c>
    </row>
    <row r="16" spans="1:7" ht="42.75" customHeight="1">
      <c r="A16" s="12" t="s">
        <v>69</v>
      </c>
      <c r="B16" s="27">
        <v>1.11E+16</v>
      </c>
      <c r="C16" s="40" t="s">
        <v>81</v>
      </c>
      <c r="D16" s="69">
        <v>34</v>
      </c>
      <c r="E16" s="69">
        <v>0</v>
      </c>
      <c r="F16" s="64">
        <f t="shared" si="1"/>
        <v>0</v>
      </c>
      <c r="G16" s="69">
        <v>0</v>
      </c>
    </row>
    <row r="17" spans="1:8" ht="25.5">
      <c r="A17" s="12" t="s">
        <v>55</v>
      </c>
      <c r="B17" s="27">
        <v>1.16E+16</v>
      </c>
      <c r="C17" s="40" t="s">
        <v>81</v>
      </c>
      <c r="D17" s="69">
        <v>0</v>
      </c>
      <c r="E17" s="69">
        <v>0</v>
      </c>
      <c r="F17" s="64">
        <v>0</v>
      </c>
      <c r="G17" s="69">
        <v>0</v>
      </c>
    </row>
    <row r="18" spans="1:8">
      <c r="A18" s="12" t="s">
        <v>82</v>
      </c>
      <c r="B18" s="27">
        <v>1.17E+16</v>
      </c>
      <c r="C18" s="42" t="s">
        <v>81</v>
      </c>
      <c r="D18" s="69">
        <v>0</v>
      </c>
      <c r="E18" s="69">
        <v>0</v>
      </c>
      <c r="F18" s="64">
        <v>0</v>
      </c>
      <c r="G18" s="69">
        <v>0</v>
      </c>
    </row>
    <row r="19" spans="1:8" ht="44.25" customHeight="1">
      <c r="A19" s="12" t="s">
        <v>56</v>
      </c>
      <c r="B19" s="26" t="s">
        <v>70</v>
      </c>
      <c r="C19" s="48">
        <v>1562.5</v>
      </c>
      <c r="D19" s="69">
        <v>7229.5</v>
      </c>
      <c r="E19" s="69">
        <v>5976.2</v>
      </c>
      <c r="F19" s="64">
        <f t="shared" si="1"/>
        <v>82.664084653157204</v>
      </c>
      <c r="G19" s="69" t="s">
        <v>111</v>
      </c>
      <c r="H19" s="38"/>
    </row>
    <row r="20" spans="1:8" ht="51">
      <c r="A20" s="12" t="s">
        <v>57</v>
      </c>
      <c r="B20" s="26" t="s">
        <v>71</v>
      </c>
      <c r="C20" s="50">
        <v>89.9</v>
      </c>
      <c r="D20" s="69">
        <v>127.9</v>
      </c>
      <c r="E20" s="69">
        <v>96</v>
      </c>
      <c r="F20" s="64">
        <f t="shared" si="1"/>
        <v>75.058639562157936</v>
      </c>
      <c r="G20" s="69">
        <f t="shared" si="0"/>
        <v>106.78531701890989</v>
      </c>
      <c r="H20" s="67"/>
    </row>
    <row r="21" spans="1:8" ht="39.75" customHeight="1">
      <c r="A21" s="12" t="s">
        <v>58</v>
      </c>
      <c r="B21" s="26" t="s">
        <v>72</v>
      </c>
      <c r="C21" s="50">
        <v>0</v>
      </c>
      <c r="D21" s="69">
        <v>127.9</v>
      </c>
      <c r="E21" s="69">
        <v>96</v>
      </c>
      <c r="F21" s="64">
        <f t="shared" si="1"/>
        <v>75.058639562157936</v>
      </c>
      <c r="G21" s="69">
        <v>0</v>
      </c>
      <c r="H21" s="67"/>
    </row>
    <row r="22" spans="1:8" ht="66" customHeight="1">
      <c r="A22" s="12" t="s">
        <v>77</v>
      </c>
      <c r="B22" s="26" t="s">
        <v>78</v>
      </c>
      <c r="C22" s="47">
        <v>0</v>
      </c>
      <c r="D22" s="69">
        <v>3675</v>
      </c>
      <c r="E22" s="69">
        <v>2916.4</v>
      </c>
      <c r="F22" s="64">
        <f t="shared" si="1"/>
        <v>79.357823129251699</v>
      </c>
      <c r="G22" s="69">
        <v>0</v>
      </c>
      <c r="H22" s="67"/>
    </row>
    <row r="23" spans="1:8" ht="38.25">
      <c r="A23" s="12" t="s">
        <v>79</v>
      </c>
      <c r="B23" s="26" t="s">
        <v>80</v>
      </c>
      <c r="C23" s="47">
        <v>0</v>
      </c>
      <c r="D23" s="69">
        <v>0</v>
      </c>
      <c r="E23" s="69">
        <v>0</v>
      </c>
      <c r="F23" s="64">
        <v>0</v>
      </c>
      <c r="G23" s="69">
        <v>0</v>
      </c>
      <c r="H23" s="67"/>
    </row>
    <row r="24" spans="1:8" ht="51">
      <c r="A24" s="12" t="s">
        <v>59</v>
      </c>
      <c r="B24" s="26" t="s">
        <v>73</v>
      </c>
      <c r="C24" s="49">
        <v>128.30000000000001</v>
      </c>
      <c r="D24" s="69">
        <v>202.5</v>
      </c>
      <c r="E24" s="69">
        <v>138.9</v>
      </c>
      <c r="F24" s="64">
        <f t="shared" si="1"/>
        <v>68.592592592592595</v>
      </c>
      <c r="G24" s="69">
        <f t="shared" si="0"/>
        <v>108.26188620420889</v>
      </c>
      <c r="H24" s="67"/>
    </row>
    <row r="25" spans="1:8" ht="53.25" customHeight="1">
      <c r="A25" s="12" t="s">
        <v>60</v>
      </c>
      <c r="B25" s="26" t="s">
        <v>74</v>
      </c>
      <c r="C25" s="49">
        <v>128.30000000000001</v>
      </c>
      <c r="D25" s="69">
        <v>202.5</v>
      </c>
      <c r="E25" s="69">
        <v>138.9</v>
      </c>
      <c r="F25" s="64">
        <f t="shared" si="1"/>
        <v>68.592592592592595</v>
      </c>
      <c r="G25" s="69">
        <f t="shared" si="0"/>
        <v>108.26188620420889</v>
      </c>
      <c r="H25" s="67"/>
    </row>
    <row r="26" spans="1:8" ht="17.25" customHeight="1">
      <c r="A26" s="12" t="s">
        <v>61</v>
      </c>
      <c r="B26" s="26" t="s">
        <v>75</v>
      </c>
      <c r="C26" s="49">
        <v>1344.3</v>
      </c>
      <c r="D26" s="69">
        <v>2980.1</v>
      </c>
      <c r="E26" s="69">
        <v>2824.7</v>
      </c>
      <c r="F26" s="64">
        <f t="shared" si="1"/>
        <v>94.785409885574296</v>
      </c>
      <c r="G26" s="69" t="s">
        <v>98</v>
      </c>
      <c r="H26" s="67"/>
    </row>
    <row r="27" spans="1:8" ht="15.75" customHeight="1">
      <c r="A27" s="12" t="s">
        <v>76</v>
      </c>
      <c r="B27" s="26" t="s">
        <v>66</v>
      </c>
      <c r="C27" s="49">
        <v>1344.3</v>
      </c>
      <c r="D27" s="69">
        <v>193.9</v>
      </c>
      <c r="E27" s="69">
        <v>0</v>
      </c>
      <c r="F27" s="64">
        <f t="shared" si="1"/>
        <v>0</v>
      </c>
      <c r="G27" s="69">
        <f t="shared" si="0"/>
        <v>0</v>
      </c>
      <c r="H27" s="67"/>
    </row>
    <row r="28" spans="1:8" ht="18.75" customHeight="1">
      <c r="A28" s="7" t="s">
        <v>4</v>
      </c>
      <c r="B28" s="21"/>
      <c r="C28" s="18">
        <f>C30+C34+C36+C39+C42+C44</f>
        <v>4785</v>
      </c>
      <c r="D28" s="55">
        <f>D30+D34+D36+D39+D42+D44</f>
        <v>12981.7</v>
      </c>
      <c r="E28" s="55">
        <f>E30+E34+E36+E39+E42+E44</f>
        <v>9082.7000000000007</v>
      </c>
      <c r="F28" s="56">
        <f>E28/D28*100</f>
        <v>69.965412850397101</v>
      </c>
      <c r="G28" s="55">
        <f t="shared" ref="G28:G41" si="2">E28/C28*100</f>
        <v>189.81609195402299</v>
      </c>
      <c r="H28" s="38"/>
    </row>
    <row r="29" spans="1:8">
      <c r="A29" s="6" t="s">
        <v>3</v>
      </c>
      <c r="B29" s="3"/>
      <c r="C29" s="18"/>
      <c r="D29" s="55"/>
      <c r="E29" s="55"/>
      <c r="F29" s="55"/>
      <c r="G29" s="57"/>
    </row>
    <row r="30" spans="1:8" ht="16.5" customHeight="1">
      <c r="A30" s="6" t="s">
        <v>5</v>
      </c>
      <c r="B30" s="4" t="s">
        <v>6</v>
      </c>
      <c r="C30" s="43">
        <v>1940.3</v>
      </c>
      <c r="D30" s="57">
        <v>2746.9</v>
      </c>
      <c r="E30" s="57">
        <v>1814.2</v>
      </c>
      <c r="F30" s="57">
        <f t="shared" ref="F30:F45" si="3">E30/D30*100</f>
        <v>66.045360224252789</v>
      </c>
      <c r="G30" s="57">
        <f t="shared" si="2"/>
        <v>93.501004999226936</v>
      </c>
    </row>
    <row r="31" spans="1:8" ht="51" customHeight="1">
      <c r="A31" s="6" t="s">
        <v>7</v>
      </c>
      <c r="B31" s="5" t="s">
        <v>8</v>
      </c>
      <c r="C31" s="43">
        <v>1887.5</v>
      </c>
      <c r="D31" s="57">
        <v>2677.3</v>
      </c>
      <c r="E31" s="57">
        <v>1752.6</v>
      </c>
      <c r="F31" s="57">
        <f t="shared" si="3"/>
        <v>65.461472378889169</v>
      </c>
      <c r="G31" s="57">
        <f t="shared" si="2"/>
        <v>92.852980132450327</v>
      </c>
    </row>
    <row r="32" spans="1:8" ht="17.25" customHeight="1">
      <c r="A32" s="36" t="s">
        <v>90</v>
      </c>
      <c r="B32" s="5" t="s">
        <v>89</v>
      </c>
      <c r="C32" s="43">
        <v>0</v>
      </c>
      <c r="D32" s="58">
        <v>5</v>
      </c>
      <c r="E32" s="57">
        <v>0</v>
      </c>
      <c r="F32" s="57">
        <f t="shared" si="3"/>
        <v>0</v>
      </c>
      <c r="G32" s="57">
        <v>0</v>
      </c>
    </row>
    <row r="33" spans="1:9" ht="24.75" customHeight="1">
      <c r="A33" s="6" t="s">
        <v>9</v>
      </c>
      <c r="B33" s="4" t="s">
        <v>10</v>
      </c>
      <c r="C33" s="43">
        <v>52.8</v>
      </c>
      <c r="D33" s="57">
        <v>64.599999999999994</v>
      </c>
      <c r="E33" s="57">
        <v>61.6</v>
      </c>
      <c r="F33" s="57">
        <f t="shared" si="3"/>
        <v>95.356037151702793</v>
      </c>
      <c r="G33" s="57">
        <f t="shared" si="2"/>
        <v>116.66666666666667</v>
      </c>
      <c r="H33" s="17"/>
    </row>
    <row r="34" spans="1:9">
      <c r="A34" s="6" t="s">
        <v>11</v>
      </c>
      <c r="B34" s="4" t="s">
        <v>12</v>
      </c>
      <c r="C34" s="51">
        <v>128.30000000000001</v>
      </c>
      <c r="D34" s="57">
        <v>202.5</v>
      </c>
      <c r="E34" s="57">
        <v>138.9</v>
      </c>
      <c r="F34" s="57">
        <f t="shared" si="3"/>
        <v>68.592592592592595</v>
      </c>
      <c r="G34" s="57">
        <f t="shared" si="2"/>
        <v>108.26188620420889</v>
      </c>
    </row>
    <row r="35" spans="1:9" ht="25.5">
      <c r="A35" s="6" t="s">
        <v>13</v>
      </c>
      <c r="B35" s="4" t="s">
        <v>14</v>
      </c>
      <c r="C35" s="51">
        <v>128.30000000000001</v>
      </c>
      <c r="D35" s="57">
        <v>202.5</v>
      </c>
      <c r="E35" s="57">
        <v>138.9</v>
      </c>
      <c r="F35" s="57">
        <f t="shared" si="3"/>
        <v>68.592592592592595</v>
      </c>
      <c r="G35" s="57">
        <f t="shared" si="2"/>
        <v>108.26188620420889</v>
      </c>
    </row>
    <row r="36" spans="1:9">
      <c r="A36" s="6" t="s">
        <v>15</v>
      </c>
      <c r="B36" s="4" t="s">
        <v>16</v>
      </c>
      <c r="C36" s="51">
        <v>1269.2</v>
      </c>
      <c r="D36" s="57">
        <v>1331.8</v>
      </c>
      <c r="E36" s="57">
        <v>1109.9000000000001</v>
      </c>
      <c r="F36" s="57">
        <f t="shared" si="3"/>
        <v>83.338339089953465</v>
      </c>
      <c r="G36" s="57">
        <f t="shared" si="2"/>
        <v>87.448786637251814</v>
      </c>
    </row>
    <row r="37" spans="1:9" ht="25.5">
      <c r="A37" s="6" t="s">
        <v>17</v>
      </c>
      <c r="B37" s="4" t="s">
        <v>18</v>
      </c>
      <c r="C37" s="51">
        <v>1205</v>
      </c>
      <c r="D37" s="57">
        <v>1309.3</v>
      </c>
      <c r="E37" s="57">
        <v>1087.3</v>
      </c>
      <c r="F37" s="57">
        <f t="shared" si="3"/>
        <v>83.044374856793695</v>
      </c>
      <c r="G37" s="57">
        <f t="shared" si="2"/>
        <v>90.232365145228215</v>
      </c>
    </row>
    <row r="38" spans="1:9" ht="31.5" customHeight="1">
      <c r="A38" s="6" t="s">
        <v>96</v>
      </c>
      <c r="B38" s="4" t="s">
        <v>97</v>
      </c>
      <c r="C38" s="51">
        <v>64.2</v>
      </c>
      <c r="D38" s="57">
        <v>22.5</v>
      </c>
      <c r="E38" s="57">
        <v>22.6</v>
      </c>
      <c r="F38" s="57">
        <f t="shared" si="3"/>
        <v>100.44444444444444</v>
      </c>
      <c r="G38" s="57">
        <f t="shared" si="2"/>
        <v>35.202492211838006</v>
      </c>
    </row>
    <row r="39" spans="1:9" ht="15" customHeight="1">
      <c r="A39" s="6" t="s">
        <v>19</v>
      </c>
      <c r="B39" s="4" t="s">
        <v>20</v>
      </c>
      <c r="C39" s="51">
        <v>192.3</v>
      </c>
      <c r="D39" s="57">
        <v>2368.9</v>
      </c>
      <c r="E39" s="57">
        <v>410.2</v>
      </c>
      <c r="F39" s="57">
        <f t="shared" si="3"/>
        <v>17.316053864662923</v>
      </c>
      <c r="G39" s="57" t="s">
        <v>108</v>
      </c>
      <c r="H39" s="17"/>
    </row>
    <row r="40" spans="1:9">
      <c r="A40" s="6" t="s">
        <v>21</v>
      </c>
      <c r="B40" s="4" t="s">
        <v>22</v>
      </c>
      <c r="C40" s="51">
        <v>0</v>
      </c>
      <c r="D40" s="57">
        <v>47.2</v>
      </c>
      <c r="E40" s="57">
        <v>37.1</v>
      </c>
      <c r="F40" s="57">
        <f t="shared" si="3"/>
        <v>78.601694915254242</v>
      </c>
      <c r="G40" s="57">
        <v>0</v>
      </c>
    </row>
    <row r="41" spans="1:9">
      <c r="A41" s="6" t="s">
        <v>23</v>
      </c>
      <c r="B41" s="4" t="s">
        <v>24</v>
      </c>
      <c r="C41" s="51">
        <v>192.3</v>
      </c>
      <c r="D41" s="57">
        <v>2321.6999999999998</v>
      </c>
      <c r="E41" s="57">
        <v>373.1</v>
      </c>
      <c r="F41" s="57">
        <f t="shared" si="3"/>
        <v>16.070121032002412</v>
      </c>
      <c r="G41" s="57">
        <f t="shared" si="2"/>
        <v>194.0197607904316</v>
      </c>
      <c r="H41" s="38"/>
      <c r="I41" s="65"/>
    </row>
    <row r="42" spans="1:9" ht="15" customHeight="1">
      <c r="A42" s="6" t="s">
        <v>95</v>
      </c>
      <c r="B42" s="4" t="s">
        <v>25</v>
      </c>
      <c r="C42" s="51">
        <v>1254.9000000000001</v>
      </c>
      <c r="D42" s="57">
        <v>6330.6</v>
      </c>
      <c r="E42" s="57">
        <v>5609.5</v>
      </c>
      <c r="F42" s="57">
        <f t="shared" si="3"/>
        <v>88.609294537642555</v>
      </c>
      <c r="G42" s="57" t="s">
        <v>109</v>
      </c>
      <c r="H42" s="17"/>
      <c r="I42" s="63"/>
    </row>
    <row r="43" spans="1:9">
      <c r="A43" s="6" t="s">
        <v>26</v>
      </c>
      <c r="B43" s="4" t="s">
        <v>27</v>
      </c>
      <c r="C43" s="51">
        <v>1254.9000000000001</v>
      </c>
      <c r="D43" s="57">
        <v>6330.6</v>
      </c>
      <c r="E43" s="57">
        <v>5609.5</v>
      </c>
      <c r="F43" s="57">
        <f t="shared" si="3"/>
        <v>88.609294537642555</v>
      </c>
      <c r="G43" s="57" t="s">
        <v>109</v>
      </c>
      <c r="I43" s="65"/>
    </row>
    <row r="44" spans="1:9">
      <c r="A44" s="37" t="s">
        <v>91</v>
      </c>
      <c r="B44" s="4" t="s">
        <v>92</v>
      </c>
      <c r="C44" s="51">
        <v>0</v>
      </c>
      <c r="D44" s="57">
        <v>1</v>
      </c>
      <c r="E44" s="57">
        <v>0</v>
      </c>
      <c r="F44" s="57">
        <f t="shared" si="3"/>
        <v>0</v>
      </c>
      <c r="G44" s="57">
        <v>0</v>
      </c>
    </row>
    <row r="45" spans="1:9">
      <c r="A45" s="37" t="s">
        <v>94</v>
      </c>
      <c r="B45" s="4" t="s">
        <v>93</v>
      </c>
      <c r="C45" s="51">
        <v>0</v>
      </c>
      <c r="D45" s="57">
        <v>1</v>
      </c>
      <c r="E45" s="57">
        <v>0</v>
      </c>
      <c r="F45" s="57">
        <f t="shared" si="3"/>
        <v>0</v>
      </c>
      <c r="G45" s="57">
        <v>0</v>
      </c>
    </row>
    <row r="46" spans="1:9" ht="25.5">
      <c r="A46" s="6" t="s">
        <v>28</v>
      </c>
      <c r="B46" s="4"/>
      <c r="C46" s="51">
        <f>C5-C28</f>
        <v>-539.19999999999982</v>
      </c>
      <c r="D46" s="57">
        <f>D5-D28</f>
        <v>-359.10000000000036</v>
      </c>
      <c r="E46" s="57">
        <f>E5-E28</f>
        <v>-1773.2000000000007</v>
      </c>
      <c r="F46" s="57"/>
      <c r="G46" s="57"/>
    </row>
    <row r="47" spans="1:9" ht="14.25" customHeight="1">
      <c r="A47" s="30" t="s">
        <v>29</v>
      </c>
      <c r="B47" s="8"/>
      <c r="C47" s="18">
        <f>C49</f>
        <v>539.19999999999982</v>
      </c>
      <c r="D47" s="55">
        <f t="shared" ref="D47:E47" si="4">D49</f>
        <v>359.10000000000036</v>
      </c>
      <c r="E47" s="55">
        <f t="shared" si="4"/>
        <v>1773.2000000000007</v>
      </c>
      <c r="F47" s="55"/>
      <c r="G47" s="55"/>
    </row>
    <row r="48" spans="1:9">
      <c r="A48" s="6" t="s">
        <v>3</v>
      </c>
      <c r="B48" s="4"/>
      <c r="C48" s="19"/>
      <c r="D48" s="57"/>
      <c r="E48" s="57"/>
      <c r="F48" s="57"/>
      <c r="G48" s="57"/>
    </row>
    <row r="49" spans="1:7" ht="27.75" customHeight="1">
      <c r="A49" s="6" t="s">
        <v>30</v>
      </c>
      <c r="B49" s="4" t="s">
        <v>31</v>
      </c>
      <c r="C49" s="19">
        <f>C50+C51</f>
        <v>539.19999999999982</v>
      </c>
      <c r="D49" s="57">
        <f t="shared" ref="D49:E49" si="5">D50+D51</f>
        <v>359.10000000000036</v>
      </c>
      <c r="E49" s="57">
        <f t="shared" si="5"/>
        <v>1773.2000000000007</v>
      </c>
      <c r="F49" s="57"/>
      <c r="G49" s="57"/>
    </row>
    <row r="50" spans="1:7" ht="25.5">
      <c r="A50" s="6" t="s">
        <v>32</v>
      </c>
      <c r="B50" s="4" t="s">
        <v>33</v>
      </c>
      <c r="C50" s="52">
        <v>-4312.7</v>
      </c>
      <c r="D50" s="57">
        <v>-12622.6</v>
      </c>
      <c r="E50" s="57">
        <v>-7363.9</v>
      </c>
      <c r="F50" s="57"/>
      <c r="G50" s="57"/>
    </row>
    <row r="51" spans="1:7" ht="29.25" customHeight="1">
      <c r="A51" s="6" t="s">
        <v>34</v>
      </c>
      <c r="B51" s="4" t="s">
        <v>35</v>
      </c>
      <c r="C51" s="52">
        <v>4851.8999999999996</v>
      </c>
      <c r="D51" s="57">
        <v>12981.7</v>
      </c>
      <c r="E51" s="57">
        <v>9137.1</v>
      </c>
      <c r="F51" s="57"/>
      <c r="G51" s="57"/>
    </row>
    <row r="53" spans="1:7">
      <c r="D53" s="17"/>
    </row>
    <row r="55" spans="1:7" ht="15.75">
      <c r="A55" s="70" t="s">
        <v>41</v>
      </c>
      <c r="B55" s="70"/>
      <c r="C55" s="70"/>
      <c r="D55" s="70"/>
      <c r="E55" s="70"/>
      <c r="F55" s="70"/>
      <c r="G55" s="70"/>
    </row>
  </sheetData>
  <mergeCells count="2">
    <mergeCell ref="A55:G55"/>
    <mergeCell ref="A2:G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C6" sqref="C6"/>
    </sheetView>
  </sheetViews>
  <sheetFormatPr defaultRowHeight="15"/>
  <cols>
    <col min="1" max="1" width="22.28515625" style="2" customWidth="1"/>
    <col min="2" max="2" width="15.5703125" style="2" customWidth="1"/>
    <col min="3" max="3" width="12.140625" style="2" customWidth="1"/>
    <col min="4" max="4" width="15.140625" style="2" customWidth="1"/>
    <col min="5" max="5" width="11.140625" style="2" customWidth="1"/>
    <col min="6" max="6" width="11.42578125" style="2" customWidth="1"/>
    <col min="7" max="7" width="12.42578125" style="2" customWidth="1"/>
    <col min="8" max="16384" width="9.140625" style="2"/>
  </cols>
  <sheetData>
    <row r="2" spans="1:7" ht="96" customHeight="1">
      <c r="A2" s="71" t="s">
        <v>103</v>
      </c>
      <c r="B2" s="72"/>
      <c r="C2" s="72"/>
      <c r="D2" s="72"/>
      <c r="E2" s="72"/>
      <c r="F2" s="72"/>
      <c r="G2" s="72"/>
    </row>
    <row r="3" spans="1:7">
      <c r="A3" s="15"/>
      <c r="B3" s="15"/>
      <c r="C3" s="15"/>
      <c r="D3" s="15"/>
      <c r="E3" s="15"/>
      <c r="F3" s="15"/>
      <c r="G3" s="16"/>
    </row>
    <row r="4" spans="1:7" ht="75" customHeight="1">
      <c r="A4" s="9" t="s">
        <v>36</v>
      </c>
      <c r="B4" s="9" t="s">
        <v>37</v>
      </c>
      <c r="C4" s="44" t="s">
        <v>104</v>
      </c>
      <c r="D4" s="34" t="s">
        <v>105</v>
      </c>
      <c r="E4" s="34" t="s">
        <v>106</v>
      </c>
      <c r="F4" s="34" t="s">
        <v>86</v>
      </c>
      <c r="G4" s="34" t="s">
        <v>84</v>
      </c>
    </row>
    <row r="5" spans="1:7" ht="39" customHeight="1">
      <c r="A5" s="21" t="s">
        <v>38</v>
      </c>
      <c r="B5" s="59">
        <v>4</v>
      </c>
      <c r="C5" s="54">
        <v>741.4</v>
      </c>
      <c r="D5" s="60">
        <v>1154.5999999999999</v>
      </c>
      <c r="E5" s="60">
        <v>716</v>
      </c>
      <c r="F5" s="61">
        <f>E5/D5*100</f>
        <v>62.012818292049197</v>
      </c>
      <c r="G5" s="61">
        <f>E5/C5*100</f>
        <v>96.574049096304293</v>
      </c>
    </row>
    <row r="6" spans="1:7" ht="39" customHeight="1">
      <c r="A6" s="10" t="s">
        <v>39</v>
      </c>
      <c r="B6" s="59">
        <v>3</v>
      </c>
      <c r="C6" s="53">
        <v>338</v>
      </c>
      <c r="D6" s="60">
        <v>656.8</v>
      </c>
      <c r="E6" s="62">
        <v>416.8</v>
      </c>
      <c r="F6" s="61">
        <f>E6/D6*100</f>
        <v>63.459196102314252</v>
      </c>
      <c r="G6" s="61">
        <f>E6/C6*100</f>
        <v>123.31360946745562</v>
      </c>
    </row>
    <row r="10" spans="1:7" ht="15.75">
      <c r="A10" s="73" t="s">
        <v>64</v>
      </c>
      <c r="B10" s="73"/>
      <c r="C10" s="73"/>
      <c r="D10" s="73"/>
      <c r="E10" s="73"/>
      <c r="F10" s="73"/>
      <c r="G10" s="7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4"/>
  <sheetViews>
    <sheetView tabSelected="1" workbookViewId="0">
      <selection activeCell="E7" sqref="E7"/>
    </sheetView>
  </sheetViews>
  <sheetFormatPr defaultRowHeight="15"/>
  <cols>
    <col min="1" max="1" width="39.85546875" style="2" customWidth="1"/>
    <col min="2" max="2" width="12" style="2" customWidth="1"/>
    <col min="3" max="3" width="17.42578125" style="2" customWidth="1"/>
    <col min="4" max="4" width="12" style="2" customWidth="1"/>
    <col min="5" max="5" width="12.42578125" style="2" customWidth="1"/>
    <col min="6" max="6" width="14.7109375" style="2" customWidth="1"/>
    <col min="7" max="16384" width="9.140625" style="2"/>
  </cols>
  <sheetData>
    <row r="2" spans="1:7" ht="96" customHeight="1">
      <c r="A2" s="71" t="s">
        <v>107</v>
      </c>
      <c r="B2" s="72"/>
      <c r="C2" s="72"/>
      <c r="D2" s="72"/>
      <c r="E2" s="72"/>
      <c r="F2" s="72"/>
    </row>
    <row r="3" spans="1:7">
      <c r="A3" s="15"/>
      <c r="B3" s="15"/>
      <c r="C3" s="15"/>
      <c r="D3" s="15"/>
      <c r="E3" s="15"/>
      <c r="F3" s="16"/>
    </row>
    <row r="4" spans="1:7" ht="66.75" customHeight="1">
      <c r="A4" s="1" t="s">
        <v>62</v>
      </c>
      <c r="B4" s="44" t="s">
        <v>100</v>
      </c>
      <c r="C4" s="44" t="s">
        <v>101</v>
      </c>
      <c r="D4" s="44" t="s">
        <v>102</v>
      </c>
      <c r="E4" s="32" t="s">
        <v>83</v>
      </c>
      <c r="F4" s="20" t="s">
        <v>84</v>
      </c>
    </row>
    <row r="5" spans="1:7" ht="66.75" customHeight="1">
      <c r="A5" s="33" t="s">
        <v>85</v>
      </c>
      <c r="B5" s="14">
        <v>0</v>
      </c>
      <c r="C5" s="53">
        <v>2</v>
      </c>
      <c r="D5" s="53">
        <v>0</v>
      </c>
      <c r="E5" s="53">
        <f t="shared" ref="E5:E10" si="0">D5/C5*100</f>
        <v>0</v>
      </c>
      <c r="F5" s="53">
        <v>0</v>
      </c>
    </row>
    <row r="6" spans="1:7" ht="53.25" customHeight="1">
      <c r="A6" s="24" t="s">
        <v>67</v>
      </c>
      <c r="B6" s="14">
        <v>192.3</v>
      </c>
      <c r="C6" s="53">
        <v>1352.2</v>
      </c>
      <c r="D6" s="53">
        <v>273.10000000000002</v>
      </c>
      <c r="E6" s="53">
        <f t="shared" si="0"/>
        <v>20.196716462061826</v>
      </c>
      <c r="F6" s="53">
        <f t="shared" ref="F6:F7" si="1">D6/B6*100</f>
        <v>142.01768070722829</v>
      </c>
      <c r="G6" s="35"/>
    </row>
    <row r="7" spans="1:7" ht="53.25" customHeight="1">
      <c r="A7" s="23" t="s">
        <v>68</v>
      </c>
      <c r="B7" s="14">
        <v>1205</v>
      </c>
      <c r="C7" s="53">
        <v>1309.3</v>
      </c>
      <c r="D7" s="53">
        <v>1087.3</v>
      </c>
      <c r="E7" s="53">
        <f t="shared" si="0"/>
        <v>83.044374856793695</v>
      </c>
      <c r="F7" s="53">
        <f t="shared" si="1"/>
        <v>90.232365145228215</v>
      </c>
    </row>
    <row r="8" spans="1:7" ht="63" customHeight="1">
      <c r="A8" s="23" t="s">
        <v>87</v>
      </c>
      <c r="B8" s="14">
        <v>0</v>
      </c>
      <c r="C8" s="53">
        <v>969.5</v>
      </c>
      <c r="D8" s="53">
        <v>100</v>
      </c>
      <c r="E8" s="53">
        <f t="shared" si="0"/>
        <v>10.314595152140278</v>
      </c>
      <c r="F8" s="53">
        <v>0</v>
      </c>
    </row>
    <row r="9" spans="1:7" ht="45" customHeight="1">
      <c r="A9" s="23" t="s">
        <v>88</v>
      </c>
      <c r="B9" s="14">
        <v>0</v>
      </c>
      <c r="C9" s="53">
        <v>3203.6</v>
      </c>
      <c r="D9" s="53">
        <v>3123.6</v>
      </c>
      <c r="E9" s="53">
        <f t="shared" si="0"/>
        <v>97.502809339493069</v>
      </c>
      <c r="F9" s="53">
        <v>0</v>
      </c>
    </row>
    <row r="10" spans="1:7">
      <c r="A10" s="13" t="s">
        <v>63</v>
      </c>
      <c r="B10" s="31">
        <f>SUM(B5:B9)</f>
        <v>1397.3</v>
      </c>
      <c r="C10" s="31">
        <f>SUM(C5:C9)</f>
        <v>6836.6</v>
      </c>
      <c r="D10" s="31">
        <f>SUM(D5:D9)</f>
        <v>4584</v>
      </c>
      <c r="E10" s="31">
        <f t="shared" si="0"/>
        <v>67.050873241084744</v>
      </c>
      <c r="F10" s="31" t="s">
        <v>110</v>
      </c>
      <c r="G10" s="35"/>
    </row>
    <row r="14" spans="1:7" ht="15.75">
      <c r="A14" s="73" t="s">
        <v>65</v>
      </c>
      <c r="B14" s="73"/>
      <c r="C14" s="73"/>
      <c r="D14" s="73"/>
      <c r="E14" s="73"/>
      <c r="F14" s="73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2020-10-16T11:38:59Z</cp:lastPrinted>
  <dcterms:created xsi:type="dcterms:W3CDTF">2017-04-17T10:25:39Z</dcterms:created>
  <dcterms:modified xsi:type="dcterms:W3CDTF">2020-10-20T12:39:59Z</dcterms:modified>
</cp:coreProperties>
</file>