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05" windowWidth="19155" windowHeight="9525"/>
  </bookViews>
  <sheets>
    <sheet name="таблица 1" sheetId="1" r:id="rId1"/>
    <sheet name="таблица 2" sheetId="2" r:id="rId2"/>
    <sheet name="таблица 3" sheetId="3" r:id="rId3"/>
  </sheets>
  <definedNames>
    <definedName name="_GoBack" localSheetId="0">'таблица 1'!$G$21</definedName>
  </definedNames>
  <calcPr calcId="125725"/>
</workbook>
</file>

<file path=xl/calcChain.xml><?xml version="1.0" encoding="utf-8"?>
<calcChain xmlns="http://schemas.openxmlformats.org/spreadsheetml/2006/main">
  <c r="G27" i="1"/>
  <c r="G29"/>
  <c r="G30"/>
  <c r="G31"/>
  <c r="G36"/>
  <c r="G38"/>
  <c r="G39"/>
  <c r="F39"/>
  <c r="F27"/>
  <c r="F28"/>
  <c r="F29"/>
  <c r="F30"/>
  <c r="F31"/>
  <c r="F32"/>
  <c r="F33"/>
  <c r="F34"/>
  <c r="F35"/>
  <c r="F36"/>
  <c r="F37"/>
  <c r="F38"/>
  <c r="E17"/>
  <c r="D17"/>
  <c r="F17" s="1"/>
  <c r="E16"/>
  <c r="D16"/>
  <c r="C16"/>
  <c r="C7" i="3"/>
  <c r="D7"/>
  <c r="E7" s="1"/>
  <c r="B7"/>
  <c r="E6"/>
  <c r="E5"/>
  <c r="G10" i="1"/>
  <c r="G11"/>
  <c r="G12"/>
  <c r="G13"/>
  <c r="G14"/>
  <c r="G18"/>
  <c r="G20"/>
  <c r="G21"/>
  <c r="G22"/>
  <c r="G23"/>
  <c r="F8"/>
  <c r="F9"/>
  <c r="F10"/>
  <c r="F11"/>
  <c r="F12"/>
  <c r="F13"/>
  <c r="F14"/>
  <c r="F15"/>
  <c r="F18"/>
  <c r="F19"/>
  <c r="F20"/>
  <c r="F21"/>
  <c r="F22"/>
  <c r="F23"/>
  <c r="F16" l="1"/>
  <c r="D24"/>
  <c r="D40" s="1"/>
  <c r="E24"/>
  <c r="E40" s="1"/>
  <c r="D43"/>
  <c r="D41" s="1"/>
  <c r="E43"/>
  <c r="E41" s="1"/>
  <c r="C24"/>
  <c r="C43" l="1"/>
  <c r="C41" s="1"/>
  <c r="C40"/>
  <c r="F26"/>
  <c r="G26"/>
  <c r="G7"/>
  <c r="F7"/>
  <c r="G5"/>
  <c r="F5"/>
  <c r="G6" i="2"/>
  <c r="F6"/>
  <c r="G5"/>
  <c r="F5"/>
  <c r="G24" i="1" l="1"/>
  <c r="F24"/>
</calcChain>
</file>

<file path=xl/sharedStrings.xml><?xml version="1.0" encoding="utf-8"?>
<sst xmlns="http://schemas.openxmlformats.org/spreadsheetml/2006/main" count="109" uniqueCount="93">
  <si>
    <t>Наименование показателя</t>
  </si>
  <si>
    <t>Код бюджетной классификации</t>
  </si>
  <si>
    <t>Доходы бюджета, всего</t>
  </si>
  <si>
    <t>в том числе</t>
  </si>
  <si>
    <t>Расходы бюджета, всего</t>
  </si>
  <si>
    <t>Общегосударственные вопросы</t>
  </si>
  <si>
    <t>00 0100 0000000000 000</t>
  </si>
  <si>
    <t>Функционирование высшего должностного лица субъекта Российской Федерации и муниципального образования</t>
  </si>
  <si>
    <t>00 0104 0000000000 000</t>
  </si>
  <si>
    <t>Другие общегосударственные вопросы</t>
  </si>
  <si>
    <t>00 0113 0000000000 000</t>
  </si>
  <si>
    <t xml:space="preserve">Национальная оборона </t>
  </si>
  <si>
    <t>00 0200 0000000000 000</t>
  </si>
  <si>
    <t>Мобилизационная и вневойсковая подготовка</t>
  </si>
  <si>
    <t>00 0203 0000000000 000</t>
  </si>
  <si>
    <t>Национальная экономика</t>
  </si>
  <si>
    <t>00 0400 0000000000 000</t>
  </si>
  <si>
    <t>Дорожное хозяйство (дорожные фонды)</t>
  </si>
  <si>
    <t>00 0409 0000000000 000</t>
  </si>
  <si>
    <t>Другие вопросы в области национальной экономики</t>
  </si>
  <si>
    <t>00 0412 0000000000 000</t>
  </si>
  <si>
    <t>Жилищно-коммунальное хозяйство</t>
  </si>
  <si>
    <t>00 0500 0000000000 000</t>
  </si>
  <si>
    <t>Жилищное хозяйство</t>
  </si>
  <si>
    <t>00 0501 0000000000 000</t>
  </si>
  <si>
    <t>Благоустройство</t>
  </si>
  <si>
    <t>00 0503 0000000000 000</t>
  </si>
  <si>
    <t>Культура, кинематография и средства массовой информации</t>
  </si>
  <si>
    <t>00 0800 0000000000 000</t>
  </si>
  <si>
    <t>Культура</t>
  </si>
  <si>
    <t>00 0801 0000000000 000</t>
  </si>
  <si>
    <t>Результат исполнения бюджета (дефицит “+”, профицит “–“)</t>
  </si>
  <si>
    <t>Источники финансирования, всего</t>
  </si>
  <si>
    <t>Изменение остатков средств на счетах по учету средств бюджета</t>
  </si>
  <si>
    <t>00 0105 0000000000 000</t>
  </si>
  <si>
    <t xml:space="preserve">Увеличение прочих остатков денежных средств бюджета </t>
  </si>
  <si>
    <t>00 0105 0201100000 510</t>
  </si>
  <si>
    <t xml:space="preserve">Уменьшение прочих остатков денежных средств бюджета </t>
  </si>
  <si>
    <t>00 0105 0201100000 610</t>
  </si>
  <si>
    <t>Наименование категории</t>
  </si>
  <si>
    <t>Среднесписочная численность работников (человек)</t>
  </si>
  <si>
    <t>Муниципальные служащие органов местного самоуправления</t>
  </si>
  <si>
    <t>Работники муниципальных учреждений</t>
  </si>
  <si>
    <t>тыс. руб.</t>
  </si>
  <si>
    <t>Начальник финансового управления                                                                     Е.А. Малышева</t>
  </si>
  <si>
    <t>% исполнения плана                       2018 года</t>
  </si>
  <si>
    <t>% исполнения 2018 года к 2017 году</t>
  </si>
  <si>
    <t>% исполнения плана 2018 года</t>
  </si>
  <si>
    <t>00 0107 0000000000 000</t>
  </si>
  <si>
    <t xml:space="preserve">Налоговые и неналоговые доходы </t>
  </si>
  <si>
    <t>Налоги на прибыль, доходы</t>
  </si>
  <si>
    <t>Налог  на доходы физических лиц</t>
  </si>
  <si>
    <t>10102000010000110</t>
  </si>
  <si>
    <t>Налоги на совокупный доход</t>
  </si>
  <si>
    <t>Единый сельскохозяйственный налог</t>
  </si>
  <si>
    <t>10503000010000110</t>
  </si>
  <si>
    <t>Налоги на имущество</t>
  </si>
  <si>
    <t>Налог на имущество физических лиц</t>
  </si>
  <si>
    <t>10601000000000110</t>
  </si>
  <si>
    <t>Земельный налог</t>
  </si>
  <si>
    <t>Государственная пошлина</t>
  </si>
  <si>
    <t>Безвозмездные поступления от других бюджетов бюджетной системы Российской Федерации</t>
  </si>
  <si>
    <t>20200000000000151</t>
  </si>
  <si>
    <t>Дотации бюджетам субъектов Российской Федерации и муниципальных образований , в том числе: </t>
  </si>
  <si>
    <t>20210000000000151</t>
  </si>
  <si>
    <t xml:space="preserve">Дотация  на выравнивание бюджетной обеспеченности поселений за счет средств областного бюджета  </t>
  </si>
  <si>
    <t>20215001100001151</t>
  </si>
  <si>
    <t>Дотация на выравнивание бюджетной обеспеченности поселений за счет средств местного бюджета из районного фонда финансовой поддержки поселений</t>
  </si>
  <si>
    <t>20215001100002151</t>
  </si>
  <si>
    <t>Субвенции бюджетам субъектов Российской Федерации и муниципальных образований, в том числе:</t>
  </si>
  <si>
    <t>20230000000000151</t>
  </si>
  <si>
    <t>Субвенция  бюджетам поселений на осуществление  первичного воинского учета на территориях, где отсутствуют военные комиссариаты</t>
  </si>
  <si>
    <t>20235118100000151</t>
  </si>
  <si>
    <t>Иные межбюджетные трансферты</t>
  </si>
  <si>
    <t>20240000000000151</t>
  </si>
  <si>
    <t>Прочие межбюджетные трансферты, передаваемые бюджетам поселений</t>
  </si>
  <si>
    <t>20249999100000151</t>
  </si>
  <si>
    <t>Наименование муниципальной программы</t>
  </si>
  <si>
    <t>Исполнено на 1 января 2018 г. (тыс.руб)</t>
  </si>
  <si>
    <t>Утвержденные бюджетные назначения на           1 января 2019 г. (тыс.руб)</t>
  </si>
  <si>
    <t>Исполнено на 1 января 2019 г. (тыс.руб)</t>
  </si>
  <si>
    <t>ИТОГО:</t>
  </si>
  <si>
    <t xml:space="preserve">Сведения об исполнении бюджета Яковлевского муниципального образования                                                                                                           Базарно-Карабулакского муниципального района 
на 1 января 2019 года          
</t>
  </si>
  <si>
    <t xml:space="preserve">Сведения
о численности муниципальных служащих органов местного самоуправления и работников муниципальных учреждений, и фактических затратах на их денежное содержание по Яковлевскому муниципальному образованию Базарно-Карабулакского муниципального района
на 1 января 2019 года     
</t>
  </si>
  <si>
    <t>Муниципальная программа "Комплексное благоустройство территории Яковлевского муниципального образования Базарно-Карабулакского муниципального района на 2016-2018г."</t>
  </si>
  <si>
    <t>Муниципальная программа "Ремонт автомобильных дорог Яковлевского муниципального образования Базарно-Карабулакского муниципального района на 2018-2020г."</t>
  </si>
  <si>
    <t xml:space="preserve">Сведения                                                                                                                                                                                                                                      об исполнении бюджета Яковлевского муниципального образования                                                                                                                               Базарно-Карабулакского муниципального района                                                                                                                                                                                                    по расходам в разрезе муниципальных программ
на 1 января 2019 года     
</t>
  </si>
  <si>
    <t>св. 28 раз</t>
  </si>
  <si>
    <t>св. 4 раз</t>
  </si>
  <si>
    <t>Начальник финансового управления                                                                                 Е.А. Малышева</t>
  </si>
  <si>
    <t>св. 3 раз</t>
  </si>
  <si>
    <t>св. 2 раз</t>
  </si>
  <si>
    <t>св. 6 раз</t>
  </si>
</sst>
</file>

<file path=xl/styles.xml><?xml version="1.0" encoding="utf-8"?>
<styleSheet xmlns="http://schemas.openxmlformats.org/spreadsheetml/2006/main">
  <numFmts count="2">
    <numFmt numFmtId="41" formatCode="_-* #,##0\ _₽_-;\-* #,##0\ _₽_-;_-* &quot;-&quot;\ _₽_-;_-@_-"/>
    <numFmt numFmtId="164" formatCode="_-* #,##0.0\ _₽_-;\-* #,##0.0\ _₽_-;_-* &quot;-&quot;?\ _₽_-;_-@_-"/>
  </numFmts>
  <fonts count="7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1" xfId="0" applyFont="1" applyBorder="1" applyAlignment="1">
      <alignment horizontal="left" vertical="top" wrapText="1"/>
    </xf>
    <xf numFmtId="41" fontId="2" fillId="0" borderId="1" xfId="0" applyNumberFormat="1" applyFont="1" applyBorder="1" applyAlignment="1">
      <alignment horizontal="center" vertical="top" wrapText="1"/>
    </xf>
    <xf numFmtId="164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41" fontId="1" fillId="0" borderId="2" xfId="0" applyNumberFormat="1" applyFont="1" applyBorder="1" applyAlignment="1">
      <alignment horizontal="center" vertical="top" wrapText="1"/>
    </xf>
    <xf numFmtId="164" fontId="2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164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164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1" fontId="4" fillId="0" borderId="1" xfId="0" applyNumberFormat="1" applyFont="1" applyBorder="1" applyAlignment="1">
      <alignment horizontal="right" wrapText="1"/>
    </xf>
    <xf numFmtId="49" fontId="4" fillId="0" borderId="1" xfId="0" applyNumberFormat="1" applyFont="1" applyBorder="1" applyAlignment="1">
      <alignment horizontal="right" wrapText="1"/>
    </xf>
    <xf numFmtId="164" fontId="2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49"/>
  <sheetViews>
    <sheetView tabSelected="1" zoomScaleNormal="100" workbookViewId="0">
      <selection activeCell="E33" sqref="E33:E34"/>
    </sheetView>
  </sheetViews>
  <sheetFormatPr defaultRowHeight="15"/>
  <cols>
    <col min="1" max="1" width="25.140625" style="6" customWidth="1"/>
    <col min="2" max="2" width="20.28515625" style="6" customWidth="1"/>
    <col min="3" max="3" width="11.7109375" style="6" customWidth="1"/>
    <col min="4" max="4" width="15" style="6" customWidth="1"/>
    <col min="5" max="5" width="11.5703125" style="6" customWidth="1"/>
    <col min="6" max="6" width="11.140625" style="6" customWidth="1"/>
    <col min="7" max="7" width="12.7109375" style="6" customWidth="1"/>
    <col min="8" max="16384" width="9.140625" style="6"/>
  </cols>
  <sheetData>
    <row r="2" spans="1:7" ht="58.5" customHeight="1">
      <c r="A2" s="30" t="s">
        <v>82</v>
      </c>
      <c r="B2" s="29"/>
      <c r="C2" s="29"/>
      <c r="D2" s="29"/>
      <c r="E2" s="29"/>
      <c r="F2" s="29"/>
      <c r="G2" s="29"/>
    </row>
    <row r="3" spans="1:7">
      <c r="G3" s="7" t="s">
        <v>43</v>
      </c>
    </row>
    <row r="4" spans="1:7" ht="63.75" customHeight="1">
      <c r="A4" s="5" t="s">
        <v>0</v>
      </c>
      <c r="B4" s="5" t="s">
        <v>1</v>
      </c>
      <c r="C4" s="1" t="s">
        <v>78</v>
      </c>
      <c r="D4" s="1" t="s">
        <v>79</v>
      </c>
      <c r="E4" s="1" t="s">
        <v>80</v>
      </c>
      <c r="F4" s="5" t="s">
        <v>45</v>
      </c>
      <c r="G4" s="5" t="s">
        <v>46</v>
      </c>
    </row>
    <row r="5" spans="1:7" ht="15.75" customHeight="1">
      <c r="A5" s="8" t="s">
        <v>2</v>
      </c>
      <c r="B5" s="9"/>
      <c r="C5" s="25">
        <v>2853.3</v>
      </c>
      <c r="D5" s="25">
        <v>3873.6</v>
      </c>
      <c r="E5" s="25">
        <v>4303.1000000000004</v>
      </c>
      <c r="F5" s="25">
        <f>E5/D5*100</f>
        <v>111.08787691036764</v>
      </c>
      <c r="G5" s="25">
        <f>E5/C5*100</f>
        <v>150.8113412539866</v>
      </c>
    </row>
    <row r="6" spans="1:7" ht="15" customHeight="1">
      <c r="A6" s="12" t="s">
        <v>3</v>
      </c>
      <c r="B6" s="13"/>
      <c r="C6" s="26"/>
      <c r="D6" s="26"/>
      <c r="E6" s="26"/>
      <c r="F6" s="18"/>
      <c r="G6" s="18"/>
    </row>
    <row r="7" spans="1:7" ht="25.5" customHeight="1">
      <c r="A7" s="22" t="s">
        <v>49</v>
      </c>
      <c r="B7" s="23">
        <v>1E+16</v>
      </c>
      <c r="C7" s="18">
        <v>1977.2</v>
      </c>
      <c r="D7" s="18">
        <v>2007.5</v>
      </c>
      <c r="E7" s="18">
        <v>2437</v>
      </c>
      <c r="F7" s="18">
        <f t="shared" ref="F7:F23" si="0">E7/D7*100</f>
        <v>121.3947696139477</v>
      </c>
      <c r="G7" s="18">
        <f t="shared" ref="G7:G23" si="1">E7/C7*100</f>
        <v>123.25510823386607</v>
      </c>
    </row>
    <row r="8" spans="1:7" ht="16.5" customHeight="1">
      <c r="A8" s="22" t="s">
        <v>50</v>
      </c>
      <c r="B8" s="23">
        <v>1.01E+16</v>
      </c>
      <c r="C8" s="18">
        <v>80.3</v>
      </c>
      <c r="D8" s="18">
        <v>278.5</v>
      </c>
      <c r="E8" s="18">
        <v>278.60000000000002</v>
      </c>
      <c r="F8" s="18">
        <f t="shared" si="0"/>
        <v>100.03590664272892</v>
      </c>
      <c r="G8" s="18" t="s">
        <v>90</v>
      </c>
    </row>
    <row r="9" spans="1:7" ht="26.25">
      <c r="A9" s="22" t="s">
        <v>51</v>
      </c>
      <c r="B9" s="24" t="s">
        <v>52</v>
      </c>
      <c r="C9" s="18">
        <v>80.3</v>
      </c>
      <c r="D9" s="18">
        <v>278.5</v>
      </c>
      <c r="E9" s="18">
        <v>278.60000000000002</v>
      </c>
      <c r="F9" s="18">
        <f t="shared" si="0"/>
        <v>100.03590664272892</v>
      </c>
      <c r="G9" s="18" t="s">
        <v>90</v>
      </c>
    </row>
    <row r="10" spans="1:7">
      <c r="A10" s="22" t="s">
        <v>53</v>
      </c>
      <c r="B10" s="23">
        <v>1.05E+16</v>
      </c>
      <c r="C10" s="18">
        <v>82.6</v>
      </c>
      <c r="D10" s="18">
        <v>83.7</v>
      </c>
      <c r="E10" s="18">
        <v>83.7</v>
      </c>
      <c r="F10" s="18">
        <f t="shared" si="0"/>
        <v>100</v>
      </c>
      <c r="G10" s="18">
        <f t="shared" si="1"/>
        <v>101.3317191283293</v>
      </c>
    </row>
    <row r="11" spans="1:7" ht="26.25">
      <c r="A11" s="22" t="s">
        <v>54</v>
      </c>
      <c r="B11" s="24" t="s">
        <v>55</v>
      </c>
      <c r="C11" s="18">
        <v>82.6</v>
      </c>
      <c r="D11" s="18">
        <v>83.7</v>
      </c>
      <c r="E11" s="18">
        <v>83.7</v>
      </c>
      <c r="F11" s="18">
        <f t="shared" si="0"/>
        <v>100</v>
      </c>
      <c r="G11" s="18">
        <f t="shared" si="1"/>
        <v>101.3317191283293</v>
      </c>
    </row>
    <row r="12" spans="1:7">
      <c r="A12" s="22" t="s">
        <v>56</v>
      </c>
      <c r="B12" s="23">
        <v>1.06E+16</v>
      </c>
      <c r="C12" s="18">
        <v>1814.4</v>
      </c>
      <c r="D12" s="18">
        <v>1644.9</v>
      </c>
      <c r="E12" s="18">
        <v>2074.5</v>
      </c>
      <c r="F12" s="18">
        <f t="shared" si="0"/>
        <v>126.11708918475286</v>
      </c>
      <c r="G12" s="18">
        <f t="shared" si="1"/>
        <v>114.33531746031747</v>
      </c>
    </row>
    <row r="13" spans="1:7" ht="26.25">
      <c r="A13" s="22" t="s">
        <v>57</v>
      </c>
      <c r="B13" s="24" t="s">
        <v>58</v>
      </c>
      <c r="C13" s="18">
        <v>690.1</v>
      </c>
      <c r="D13" s="18">
        <v>777.9</v>
      </c>
      <c r="E13" s="18">
        <v>777.9</v>
      </c>
      <c r="F13" s="18">
        <f t="shared" si="0"/>
        <v>100</v>
      </c>
      <c r="G13" s="18">
        <f t="shared" si="1"/>
        <v>112.72279379800028</v>
      </c>
    </row>
    <row r="14" spans="1:7">
      <c r="A14" s="22" t="s">
        <v>59</v>
      </c>
      <c r="B14" s="23">
        <v>1.06060000000001E+16</v>
      </c>
      <c r="C14" s="18">
        <v>1124.2</v>
      </c>
      <c r="D14" s="18">
        <v>867.1</v>
      </c>
      <c r="E14" s="18">
        <v>1296.5999999999999</v>
      </c>
      <c r="F14" s="18">
        <f t="shared" si="0"/>
        <v>149.53292584476992</v>
      </c>
      <c r="G14" s="18">
        <f t="shared" si="1"/>
        <v>115.3353495819249</v>
      </c>
    </row>
    <row r="15" spans="1:7">
      <c r="A15" s="22" t="s">
        <v>60</v>
      </c>
      <c r="B15" s="23">
        <v>1.08E+16</v>
      </c>
      <c r="C15" s="18">
        <v>0</v>
      </c>
      <c r="D15" s="18">
        <v>0.2</v>
      </c>
      <c r="E15" s="18">
        <v>0.2</v>
      </c>
      <c r="F15" s="18">
        <f t="shared" si="0"/>
        <v>100</v>
      </c>
      <c r="G15" s="18">
        <v>0</v>
      </c>
    </row>
    <row r="16" spans="1:7" ht="51.75">
      <c r="A16" s="22" t="s">
        <v>61</v>
      </c>
      <c r="B16" s="24" t="s">
        <v>62</v>
      </c>
      <c r="C16" s="18">
        <f>C17+C20+C22</f>
        <v>876.1</v>
      </c>
      <c r="D16" s="18">
        <f>D17+D20+D22</f>
        <v>1866.1</v>
      </c>
      <c r="E16" s="18">
        <f>E17+E20+E22</f>
        <v>1866.1</v>
      </c>
      <c r="F16" s="18">
        <f t="shared" si="0"/>
        <v>100</v>
      </c>
      <c r="G16" s="18" t="s">
        <v>91</v>
      </c>
    </row>
    <row r="17" spans="1:7" ht="51.75">
      <c r="A17" s="22" t="s">
        <v>63</v>
      </c>
      <c r="B17" s="24" t="s">
        <v>64</v>
      </c>
      <c r="C17" s="18">
        <v>88.7</v>
      </c>
      <c r="D17" s="18">
        <f>D18+D19</f>
        <v>563.5</v>
      </c>
      <c r="E17" s="18">
        <f>E18+E19</f>
        <v>563.5</v>
      </c>
      <c r="F17" s="18">
        <f t="shared" si="0"/>
        <v>100</v>
      </c>
      <c r="G17" s="18" t="s">
        <v>92</v>
      </c>
    </row>
    <row r="18" spans="1:7" ht="51.75">
      <c r="A18" s="22" t="s">
        <v>65</v>
      </c>
      <c r="B18" s="24" t="s">
        <v>66</v>
      </c>
      <c r="C18" s="18">
        <v>88.7</v>
      </c>
      <c r="D18" s="18">
        <v>93.7</v>
      </c>
      <c r="E18" s="18">
        <v>93.7</v>
      </c>
      <c r="F18" s="18">
        <f t="shared" si="0"/>
        <v>100</v>
      </c>
      <c r="G18" s="18">
        <f t="shared" si="1"/>
        <v>105.63697857948139</v>
      </c>
    </row>
    <row r="19" spans="1:7" ht="53.25" customHeight="1">
      <c r="A19" s="22" t="s">
        <v>67</v>
      </c>
      <c r="B19" s="24" t="s">
        <v>68</v>
      </c>
      <c r="C19" s="18">
        <v>0</v>
      </c>
      <c r="D19" s="18">
        <v>469.8</v>
      </c>
      <c r="E19" s="18">
        <v>469.8</v>
      </c>
      <c r="F19" s="18">
        <f t="shared" si="0"/>
        <v>100</v>
      </c>
      <c r="G19" s="18">
        <v>0</v>
      </c>
    </row>
    <row r="20" spans="1:7" ht="51.75">
      <c r="A20" s="22" t="s">
        <v>69</v>
      </c>
      <c r="B20" s="24" t="s">
        <v>70</v>
      </c>
      <c r="C20" s="18">
        <v>153.9</v>
      </c>
      <c r="D20" s="18">
        <v>182.6</v>
      </c>
      <c r="E20" s="18">
        <v>182.6</v>
      </c>
      <c r="F20" s="18">
        <f t="shared" si="0"/>
        <v>100</v>
      </c>
      <c r="G20" s="18">
        <f t="shared" si="1"/>
        <v>118.64847303443793</v>
      </c>
    </row>
    <row r="21" spans="1:7" ht="77.25">
      <c r="A21" s="22" t="s">
        <v>71</v>
      </c>
      <c r="B21" s="24" t="s">
        <v>72</v>
      </c>
      <c r="C21" s="18">
        <v>153.9</v>
      </c>
      <c r="D21" s="18">
        <v>182.6</v>
      </c>
      <c r="E21" s="18">
        <v>182.6</v>
      </c>
      <c r="F21" s="18">
        <f t="shared" si="0"/>
        <v>100</v>
      </c>
      <c r="G21" s="18">
        <f t="shared" si="1"/>
        <v>118.64847303443793</v>
      </c>
    </row>
    <row r="22" spans="1:7" ht="26.25">
      <c r="A22" s="22" t="s">
        <v>73</v>
      </c>
      <c r="B22" s="24" t="s">
        <v>74</v>
      </c>
      <c r="C22" s="18">
        <v>633.5</v>
      </c>
      <c r="D22" s="18">
        <v>1120</v>
      </c>
      <c r="E22" s="18">
        <v>1120</v>
      </c>
      <c r="F22" s="18">
        <f t="shared" si="0"/>
        <v>100</v>
      </c>
      <c r="G22" s="18">
        <f t="shared" si="1"/>
        <v>176.79558011049724</v>
      </c>
    </row>
    <row r="23" spans="1:7" ht="39">
      <c r="A23" s="22" t="s">
        <v>75</v>
      </c>
      <c r="B23" s="24" t="s">
        <v>76</v>
      </c>
      <c r="C23" s="18">
        <v>633.5</v>
      </c>
      <c r="D23" s="18">
        <v>1120</v>
      </c>
      <c r="E23" s="18">
        <v>1120</v>
      </c>
      <c r="F23" s="18">
        <f t="shared" si="0"/>
        <v>100</v>
      </c>
      <c r="G23" s="18">
        <f t="shared" si="1"/>
        <v>176.79558011049724</v>
      </c>
    </row>
    <row r="24" spans="1:7">
      <c r="A24" s="16" t="s">
        <v>4</v>
      </c>
      <c r="B24" s="17"/>
      <c r="C24" s="27">
        <f>C26+C30+C32+C35+C38</f>
        <v>2568.5</v>
      </c>
      <c r="D24" s="27">
        <f>D26+D30+D32+D35+D38</f>
        <v>4217.6999999999989</v>
      </c>
      <c r="E24" s="27">
        <f>E26+E30+E32+E35+E38</f>
        <v>3953.1</v>
      </c>
      <c r="F24" s="25">
        <f>E24/D24*100</f>
        <v>93.726438580268891</v>
      </c>
      <c r="G24" s="25">
        <f t="shared" ref="G24:G39" si="2">E24/C24*100</f>
        <v>153.90694958146779</v>
      </c>
    </row>
    <row r="25" spans="1:7">
      <c r="A25" s="3" t="s">
        <v>3</v>
      </c>
      <c r="B25" s="2"/>
      <c r="C25" s="25"/>
      <c r="D25" s="25"/>
      <c r="E25" s="25"/>
      <c r="F25" s="25"/>
      <c r="G25" s="18"/>
    </row>
    <row r="26" spans="1:7" ht="25.5">
      <c r="A26" s="3" t="s">
        <v>5</v>
      </c>
      <c r="B26" s="3" t="s">
        <v>6</v>
      </c>
      <c r="C26" s="18">
        <v>1407.5</v>
      </c>
      <c r="D26" s="18">
        <v>1824.5</v>
      </c>
      <c r="E26" s="18">
        <v>1717.8</v>
      </c>
      <c r="F26" s="18">
        <f>E26/D26*100</f>
        <v>94.151822417100576</v>
      </c>
      <c r="G26" s="18">
        <f t="shared" si="2"/>
        <v>122.04618117229128</v>
      </c>
    </row>
    <row r="27" spans="1:7" ht="51" customHeight="1">
      <c r="A27" s="3" t="s">
        <v>7</v>
      </c>
      <c r="B27" s="4" t="s">
        <v>8</v>
      </c>
      <c r="C27" s="18">
        <v>1406.6</v>
      </c>
      <c r="D27" s="28">
        <v>1805</v>
      </c>
      <c r="E27" s="18">
        <v>1698.3</v>
      </c>
      <c r="F27" s="18">
        <f t="shared" ref="F27:F38" si="3">E27/D27*100</f>
        <v>94.08864265927977</v>
      </c>
      <c r="G27" s="18">
        <f t="shared" si="2"/>
        <v>120.73794966586095</v>
      </c>
    </row>
    <row r="28" spans="1:7" ht="25.5" customHeight="1">
      <c r="A28" s="3" t="s">
        <v>19</v>
      </c>
      <c r="B28" s="4" t="s">
        <v>48</v>
      </c>
      <c r="C28" s="18">
        <v>0</v>
      </c>
      <c r="D28" s="28">
        <v>18.100000000000001</v>
      </c>
      <c r="E28" s="18">
        <v>18.100000000000001</v>
      </c>
      <c r="F28" s="18">
        <f t="shared" si="3"/>
        <v>100</v>
      </c>
      <c r="G28" s="18">
        <v>0</v>
      </c>
    </row>
    <row r="29" spans="1:7" ht="24.75" customHeight="1">
      <c r="A29" s="3" t="s">
        <v>9</v>
      </c>
      <c r="B29" s="3" t="s">
        <v>10</v>
      </c>
      <c r="C29" s="18">
        <v>0.9</v>
      </c>
      <c r="D29" s="18">
        <v>1.4</v>
      </c>
      <c r="E29" s="18">
        <v>1.4</v>
      </c>
      <c r="F29" s="18">
        <f t="shared" si="3"/>
        <v>100</v>
      </c>
      <c r="G29" s="18">
        <f t="shared" si="2"/>
        <v>155.55555555555554</v>
      </c>
    </row>
    <row r="30" spans="1:7">
      <c r="A30" s="3" t="s">
        <v>11</v>
      </c>
      <c r="B30" s="3" t="s">
        <v>12</v>
      </c>
      <c r="C30" s="18">
        <v>153.9</v>
      </c>
      <c r="D30" s="18">
        <v>182.6</v>
      </c>
      <c r="E30" s="18">
        <v>182.6</v>
      </c>
      <c r="F30" s="18">
        <f t="shared" si="3"/>
        <v>100</v>
      </c>
      <c r="G30" s="18">
        <f t="shared" si="2"/>
        <v>118.64847303443793</v>
      </c>
    </row>
    <row r="31" spans="1:7" ht="25.5">
      <c r="A31" s="3" t="s">
        <v>13</v>
      </c>
      <c r="B31" s="3" t="s">
        <v>14</v>
      </c>
      <c r="C31" s="18">
        <v>153.9</v>
      </c>
      <c r="D31" s="18">
        <v>182.6</v>
      </c>
      <c r="E31" s="18">
        <v>182.6</v>
      </c>
      <c r="F31" s="18">
        <f t="shared" si="3"/>
        <v>100</v>
      </c>
      <c r="G31" s="18">
        <f t="shared" si="2"/>
        <v>118.64847303443793</v>
      </c>
    </row>
    <row r="32" spans="1:7">
      <c r="A32" s="3" t="s">
        <v>15</v>
      </c>
      <c r="B32" s="3" t="s">
        <v>16</v>
      </c>
      <c r="C32" s="18">
        <v>0</v>
      </c>
      <c r="D32" s="18">
        <v>783.8</v>
      </c>
      <c r="E32" s="18">
        <v>783.8</v>
      </c>
      <c r="F32" s="18">
        <f t="shared" si="3"/>
        <v>100</v>
      </c>
      <c r="G32" s="18">
        <v>0</v>
      </c>
    </row>
    <row r="33" spans="1:7" ht="25.5">
      <c r="A33" s="3" t="s">
        <v>17</v>
      </c>
      <c r="B33" s="3" t="s">
        <v>18</v>
      </c>
      <c r="C33" s="18">
        <v>0</v>
      </c>
      <c r="D33" s="18">
        <v>629.29999999999995</v>
      </c>
      <c r="E33" s="18">
        <v>629.29999999999995</v>
      </c>
      <c r="F33" s="18">
        <f t="shared" si="3"/>
        <v>100</v>
      </c>
      <c r="G33" s="18">
        <v>0</v>
      </c>
    </row>
    <row r="34" spans="1:7" ht="25.5">
      <c r="A34" s="3" t="s">
        <v>19</v>
      </c>
      <c r="B34" s="3" t="s">
        <v>20</v>
      </c>
      <c r="C34" s="18">
        <v>0</v>
      </c>
      <c r="D34" s="18">
        <v>154.5</v>
      </c>
      <c r="E34" s="18">
        <v>154.5</v>
      </c>
      <c r="F34" s="18">
        <f t="shared" si="3"/>
        <v>100</v>
      </c>
      <c r="G34" s="18">
        <v>0</v>
      </c>
    </row>
    <row r="35" spans="1:7" ht="25.5">
      <c r="A35" s="3" t="s">
        <v>21</v>
      </c>
      <c r="B35" s="3" t="s">
        <v>22</v>
      </c>
      <c r="C35" s="18">
        <v>25.9</v>
      </c>
      <c r="D35" s="18">
        <v>125.7</v>
      </c>
      <c r="E35" s="18">
        <v>108</v>
      </c>
      <c r="F35" s="18">
        <f t="shared" si="3"/>
        <v>85.918854415274453</v>
      </c>
      <c r="G35" s="18" t="s">
        <v>88</v>
      </c>
    </row>
    <row r="36" spans="1:7" hidden="1">
      <c r="A36" s="3" t="s">
        <v>23</v>
      </c>
      <c r="B36" s="3" t="s">
        <v>24</v>
      </c>
      <c r="C36" s="18"/>
      <c r="D36" s="18"/>
      <c r="E36" s="18"/>
      <c r="F36" s="18" t="e">
        <f t="shared" si="3"/>
        <v>#DIV/0!</v>
      </c>
      <c r="G36" s="18" t="e">
        <f t="shared" si="2"/>
        <v>#DIV/0!</v>
      </c>
    </row>
    <row r="37" spans="1:7">
      <c r="A37" s="3" t="s">
        <v>25</v>
      </c>
      <c r="B37" s="3" t="s">
        <v>26</v>
      </c>
      <c r="C37" s="18">
        <v>25.9</v>
      </c>
      <c r="D37" s="18">
        <v>125.7</v>
      </c>
      <c r="E37" s="18">
        <v>108</v>
      </c>
      <c r="F37" s="18">
        <f t="shared" si="3"/>
        <v>85.918854415274453</v>
      </c>
      <c r="G37" s="18" t="s">
        <v>88</v>
      </c>
    </row>
    <row r="38" spans="1:7" ht="38.25">
      <c r="A38" s="3" t="s">
        <v>27</v>
      </c>
      <c r="B38" s="3" t="s">
        <v>28</v>
      </c>
      <c r="C38" s="18">
        <v>981.2</v>
      </c>
      <c r="D38" s="18">
        <v>1301.0999999999999</v>
      </c>
      <c r="E38" s="18">
        <v>1160.9000000000001</v>
      </c>
      <c r="F38" s="18">
        <f t="shared" si="3"/>
        <v>89.224502344170332</v>
      </c>
      <c r="G38" s="18">
        <f t="shared" si="2"/>
        <v>118.31430900937627</v>
      </c>
    </row>
    <row r="39" spans="1:7">
      <c r="A39" s="3" t="s">
        <v>29</v>
      </c>
      <c r="B39" s="3" t="s">
        <v>30</v>
      </c>
      <c r="C39" s="18">
        <v>981.2</v>
      </c>
      <c r="D39" s="18">
        <v>1301.0999999999999</v>
      </c>
      <c r="E39" s="18">
        <v>1160.9000000000001</v>
      </c>
      <c r="F39" s="18">
        <f>E39/D39*100</f>
        <v>89.224502344170332</v>
      </c>
      <c r="G39" s="18">
        <f t="shared" si="2"/>
        <v>118.31430900937627</v>
      </c>
    </row>
    <row r="40" spans="1:7" ht="38.25">
      <c r="A40" s="3" t="s">
        <v>31</v>
      </c>
      <c r="B40" s="3"/>
      <c r="C40" s="18">
        <f>C5-C24</f>
        <v>284.80000000000018</v>
      </c>
      <c r="D40" s="18">
        <f>D5-D24</f>
        <v>-344.099999999999</v>
      </c>
      <c r="E40" s="18">
        <f>E5-E24</f>
        <v>350.00000000000045</v>
      </c>
      <c r="F40" s="18"/>
      <c r="G40" s="18"/>
    </row>
    <row r="41" spans="1:7" ht="25.5">
      <c r="A41" s="2" t="s">
        <v>32</v>
      </c>
      <c r="B41" s="2"/>
      <c r="C41" s="25">
        <f t="shared" ref="C41:E41" si="4">C43</f>
        <v>-284.80000000000018</v>
      </c>
      <c r="D41" s="25">
        <f t="shared" si="4"/>
        <v>344.09999999999991</v>
      </c>
      <c r="E41" s="25">
        <f t="shared" si="4"/>
        <v>-350</v>
      </c>
      <c r="F41" s="25"/>
      <c r="G41" s="25"/>
    </row>
    <row r="42" spans="1:7">
      <c r="A42" s="3" t="s">
        <v>3</v>
      </c>
      <c r="B42" s="3"/>
      <c r="C42" s="18"/>
      <c r="D42" s="18"/>
      <c r="E42" s="18"/>
      <c r="F42" s="18"/>
      <c r="G42" s="18"/>
    </row>
    <row r="43" spans="1:7" ht="38.25">
      <c r="A43" s="3" t="s">
        <v>33</v>
      </c>
      <c r="B43" s="3" t="s">
        <v>34</v>
      </c>
      <c r="C43" s="18">
        <f t="shared" ref="C43:E43" si="5">C44+C45</f>
        <v>-284.80000000000018</v>
      </c>
      <c r="D43" s="18">
        <f t="shared" si="5"/>
        <v>344.09999999999991</v>
      </c>
      <c r="E43" s="18">
        <f t="shared" si="5"/>
        <v>-350</v>
      </c>
      <c r="F43" s="18"/>
      <c r="G43" s="18"/>
    </row>
    <row r="44" spans="1:7" ht="25.5">
      <c r="A44" s="3" t="s">
        <v>35</v>
      </c>
      <c r="B44" s="3" t="s">
        <v>36</v>
      </c>
      <c r="C44" s="18">
        <v>-2862.8</v>
      </c>
      <c r="D44" s="18">
        <v>-3873.6</v>
      </c>
      <c r="E44" s="18">
        <v>-4324.3</v>
      </c>
      <c r="F44" s="18"/>
      <c r="G44" s="18"/>
    </row>
    <row r="45" spans="1:7" ht="29.25" customHeight="1">
      <c r="A45" s="3" t="s">
        <v>37</v>
      </c>
      <c r="B45" s="3" t="s">
        <v>38</v>
      </c>
      <c r="C45" s="18">
        <v>2578</v>
      </c>
      <c r="D45" s="18">
        <v>4217.7</v>
      </c>
      <c r="E45" s="18">
        <v>3974.3</v>
      </c>
      <c r="F45" s="18"/>
      <c r="G45" s="18"/>
    </row>
    <row r="49" spans="1:7">
      <c r="A49" s="29" t="s">
        <v>44</v>
      </c>
      <c r="B49" s="29"/>
      <c r="C49" s="29"/>
      <c r="D49" s="29"/>
      <c r="E49" s="29"/>
      <c r="F49" s="29"/>
      <c r="G49" s="29"/>
    </row>
  </sheetData>
  <mergeCells count="2">
    <mergeCell ref="A49:G49"/>
    <mergeCell ref="A2:G2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10"/>
  <sheetViews>
    <sheetView workbookViewId="0">
      <selection activeCell="B19" sqref="B19"/>
    </sheetView>
  </sheetViews>
  <sheetFormatPr defaultRowHeight="15"/>
  <cols>
    <col min="1" max="1" width="22.28515625" style="6" customWidth="1"/>
    <col min="2" max="2" width="15.7109375" style="6" customWidth="1"/>
    <col min="3" max="3" width="10.42578125" style="6" customWidth="1"/>
    <col min="4" max="4" width="14.140625" style="6" customWidth="1"/>
    <col min="5" max="5" width="11.7109375" style="6" customWidth="1"/>
    <col min="6" max="6" width="13.5703125" style="6" customWidth="1"/>
    <col min="7" max="7" width="14.28515625" style="6" customWidth="1"/>
    <col min="8" max="16384" width="9.140625" style="6"/>
  </cols>
  <sheetData>
    <row r="2" spans="1:7" ht="96" customHeight="1">
      <c r="A2" s="30" t="s">
        <v>83</v>
      </c>
      <c r="B2" s="29"/>
      <c r="C2" s="29"/>
      <c r="D2" s="29"/>
      <c r="E2" s="29"/>
      <c r="F2" s="29"/>
      <c r="G2" s="29"/>
    </row>
    <row r="3" spans="1:7">
      <c r="G3" s="7"/>
    </row>
    <row r="4" spans="1:7" ht="73.5" customHeight="1">
      <c r="A4" s="1" t="s">
        <v>39</v>
      </c>
      <c r="B4" s="1" t="s">
        <v>40</v>
      </c>
      <c r="C4" s="1" t="s">
        <v>78</v>
      </c>
      <c r="D4" s="1" t="s">
        <v>79</v>
      </c>
      <c r="E4" s="1" t="s">
        <v>80</v>
      </c>
      <c r="F4" s="1" t="s">
        <v>47</v>
      </c>
      <c r="G4" s="1" t="s">
        <v>46</v>
      </c>
    </row>
    <row r="5" spans="1:7" ht="44.25" customHeight="1">
      <c r="A5" s="3" t="s">
        <v>41</v>
      </c>
      <c r="B5" s="19">
        <v>4</v>
      </c>
      <c r="C5" s="20">
        <v>709.1</v>
      </c>
      <c r="D5" s="20">
        <v>847.2</v>
      </c>
      <c r="E5" s="20">
        <v>847.2</v>
      </c>
      <c r="F5" s="10">
        <f>E5/D5*100</f>
        <v>100</v>
      </c>
      <c r="G5" s="10">
        <f>E5/C5*100</f>
        <v>119.47539134113666</v>
      </c>
    </row>
    <row r="6" spans="1:7" ht="42.75" customHeight="1">
      <c r="A6" s="3" t="s">
        <v>42</v>
      </c>
      <c r="B6" s="11">
        <v>2.2999999999999998</v>
      </c>
      <c r="C6" s="10">
        <v>657.6</v>
      </c>
      <c r="D6" s="10">
        <v>664.4</v>
      </c>
      <c r="E6" s="10">
        <v>664.4</v>
      </c>
      <c r="F6" s="10">
        <f>E6/D6*100</f>
        <v>100</v>
      </c>
      <c r="G6" s="10">
        <f>E6/C6*100</f>
        <v>101.03406326034063</v>
      </c>
    </row>
    <row r="10" spans="1:7">
      <c r="A10" s="29" t="s">
        <v>44</v>
      </c>
      <c r="B10" s="29"/>
      <c r="C10" s="29"/>
      <c r="D10" s="29"/>
      <c r="E10" s="29"/>
      <c r="F10" s="29"/>
      <c r="G10" s="29"/>
    </row>
  </sheetData>
  <mergeCells count="2">
    <mergeCell ref="A2:G2"/>
    <mergeCell ref="A10:G10"/>
  </mergeCells>
  <pageMargins left="0.7" right="0.7" top="0.75" bottom="0.75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F11"/>
  <sheetViews>
    <sheetView workbookViewId="0">
      <selection activeCell="F5" sqref="F5"/>
    </sheetView>
  </sheetViews>
  <sheetFormatPr defaultRowHeight="15"/>
  <cols>
    <col min="1" max="1" width="31.42578125" style="6" customWidth="1"/>
    <col min="2" max="2" width="16.85546875" style="6" customWidth="1"/>
    <col min="3" max="3" width="17.42578125" style="6" customWidth="1"/>
    <col min="4" max="4" width="14.5703125" style="6" customWidth="1"/>
    <col min="5" max="5" width="13" style="6" customWidth="1"/>
    <col min="6" max="6" width="13.42578125" style="6" customWidth="1"/>
    <col min="7" max="16384" width="9.140625" style="6"/>
  </cols>
  <sheetData>
    <row r="2" spans="1:6" ht="96" customHeight="1">
      <c r="A2" s="30" t="s">
        <v>86</v>
      </c>
      <c r="B2" s="29"/>
      <c r="C2" s="29"/>
      <c r="D2" s="29"/>
      <c r="E2" s="29"/>
      <c r="F2" s="29"/>
    </row>
    <row r="3" spans="1:6">
      <c r="F3" s="7"/>
    </row>
    <row r="4" spans="1:6" ht="66.75" customHeight="1">
      <c r="A4" s="1" t="s">
        <v>77</v>
      </c>
      <c r="B4" s="1" t="s">
        <v>78</v>
      </c>
      <c r="C4" s="1" t="s">
        <v>79</v>
      </c>
      <c r="D4" s="1" t="s">
        <v>80</v>
      </c>
      <c r="E4" s="1" t="s">
        <v>47</v>
      </c>
      <c r="F4" s="1" t="s">
        <v>46</v>
      </c>
    </row>
    <row r="5" spans="1:6" ht="91.5" customHeight="1">
      <c r="A5" s="3" t="s">
        <v>84</v>
      </c>
      <c r="B5" s="15">
        <v>25.9</v>
      </c>
      <c r="C5" s="21">
        <v>125.7</v>
      </c>
      <c r="D5" s="21">
        <v>108</v>
      </c>
      <c r="E5" s="15">
        <f>D5/C5*100</f>
        <v>85.918854415274453</v>
      </c>
      <c r="F5" s="15" t="s">
        <v>88</v>
      </c>
    </row>
    <row r="6" spans="1:6" ht="82.5" customHeight="1">
      <c r="A6" s="3" t="s">
        <v>85</v>
      </c>
      <c r="B6" s="15">
        <v>0</v>
      </c>
      <c r="C6" s="21">
        <v>629.29999999999995</v>
      </c>
      <c r="D6" s="21">
        <v>629.29999999999995</v>
      </c>
      <c r="E6" s="15">
        <f t="shared" ref="E6:E7" si="0">D6/C6*100</f>
        <v>100</v>
      </c>
      <c r="F6" s="15">
        <v>0</v>
      </c>
    </row>
    <row r="7" spans="1:6">
      <c r="A7" s="2" t="s">
        <v>81</v>
      </c>
      <c r="B7" s="14">
        <f>SUM(B5:B6)</f>
        <v>25.9</v>
      </c>
      <c r="C7" s="14">
        <f t="shared" ref="C7:D7" si="1">SUM(C5:C6)</f>
        <v>755</v>
      </c>
      <c r="D7" s="14">
        <f t="shared" si="1"/>
        <v>737.3</v>
      </c>
      <c r="E7" s="14">
        <f t="shared" si="0"/>
        <v>97.655629139072843</v>
      </c>
      <c r="F7" s="14" t="s">
        <v>87</v>
      </c>
    </row>
    <row r="11" spans="1:6">
      <c r="A11" s="29" t="s">
        <v>89</v>
      </c>
      <c r="B11" s="29"/>
      <c r="C11" s="29"/>
      <c r="D11" s="29"/>
      <c r="E11" s="29"/>
      <c r="F11" s="29"/>
    </row>
  </sheetData>
  <mergeCells count="2">
    <mergeCell ref="A2:F2"/>
    <mergeCell ref="A11:F11"/>
  </mergeCells>
  <pageMargins left="0.7" right="0.7" top="0.75" bottom="0.75" header="0.3" footer="0.3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таблица 1</vt:lpstr>
      <vt:lpstr>таблица 2</vt:lpstr>
      <vt:lpstr>таблица 3</vt:lpstr>
      <vt:lpstr>'таблица 1'!_GoBack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radaeva</dc:creator>
  <cp:lastModifiedBy>radaeva</cp:lastModifiedBy>
  <cp:lastPrinted>2019-02-01T12:20:12Z</cp:lastPrinted>
  <dcterms:created xsi:type="dcterms:W3CDTF">2017-04-17T10:25:39Z</dcterms:created>
  <dcterms:modified xsi:type="dcterms:W3CDTF">2019-01-29T12:22:23Z</dcterms:modified>
</cp:coreProperties>
</file>