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70" yWindow="0" windowWidth="14460" windowHeight="1227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4"/>
  <c r="G25"/>
  <c r="G28"/>
  <c r="G29"/>
  <c r="G31"/>
  <c r="G32"/>
  <c r="G35"/>
  <c r="G36"/>
  <c r="G37"/>
  <c r="G39"/>
  <c r="G41"/>
  <c r="G42"/>
  <c r="G43"/>
  <c r="G4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2"/>
  <c r="F43"/>
  <c r="F44"/>
  <c r="F7" i="3"/>
  <c r="E7"/>
  <c r="E8"/>
  <c r="E9"/>
  <c r="E43" i="1"/>
  <c r="E38"/>
  <c r="E31"/>
  <c r="D31"/>
  <c r="C41"/>
  <c r="D7"/>
  <c r="E7"/>
  <c r="C7"/>
  <c r="E6" i="3"/>
  <c r="F6"/>
  <c r="C9"/>
  <c r="D9"/>
  <c r="B9"/>
  <c r="E41" i="1"/>
  <c r="C18"/>
  <c r="C48"/>
  <c r="C46" s="1"/>
  <c r="C43"/>
  <c r="C38"/>
  <c r="C36"/>
  <c r="D38"/>
  <c r="D36"/>
  <c r="E36"/>
  <c r="D43"/>
  <c r="D41"/>
  <c r="E5" i="3"/>
  <c r="E18" i="1"/>
  <c r="D18"/>
  <c r="D5" s="1"/>
  <c r="E5" l="1"/>
  <c r="C5"/>
  <c r="E29"/>
  <c r="C45"/>
  <c r="C29"/>
  <c r="F5"/>
  <c r="G5"/>
  <c r="D29" l="1"/>
  <c r="D45" l="1"/>
  <c r="E45"/>
  <c r="D48"/>
  <c r="D46" s="1"/>
  <c r="E48"/>
  <c r="E46" s="1"/>
  <c r="G6" i="2" l="1"/>
  <c r="F6"/>
  <c r="G5"/>
  <c r="F5"/>
</calcChain>
</file>

<file path=xl/sharedStrings.xml><?xml version="1.0" encoding="utf-8"?>
<sst xmlns="http://schemas.openxmlformats.org/spreadsheetml/2006/main" count="115" uniqueCount="105">
  <si>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</si>
  <si>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</si>
  <si>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</si>
  <si>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</si>
  <si>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</si>
  <si>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</si>
  <si>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</si>
  <si>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</si>
  <si>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</si>
  <si>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</si>
  <si>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</si>
  <si>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</si>
  <si>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</si>
  <si>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</si>
  <si>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</si>
  <si>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</si>
  <si>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</si>
  <si>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</si>
  <si>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</si>
  <si>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</si>
  <si>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</si>
  <si>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</si>
  <si>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</si>
  <si>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</si>
  <si>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</si>
  <si>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</si>
  <si>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</si>
  <si>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</si>
  <si>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</si>
  <si>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</si>
  <si>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</si>
  <si>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</si>
  <si>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</si>
  <si>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</si>
  <si>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</si>
  <si>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</si>
  <si>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</si>
  <si>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</si>
  <si>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</si>
  <si>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</si>
  <si>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</si>
  <si>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</si>
  <si>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</si>
  <si>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</si>
  <si>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</si>
  <si>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</si>
  <si>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</si>
  <si>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</si>
  <si>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</si>
  <si>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</si>
  <si>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</si>
  <si>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</si>
  <si>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</si>
  <si>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</si>
  <si>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</si>
  <si>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</si>
  <si>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</si>
  <si>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</si>
  <si>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</si>
  <si>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</si>
  <si>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</si>
  <si>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</si>
  <si>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</si>
  <si>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</si>
  <si>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</si>
  <si>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</si>
  <si>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</si>
  <si>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</si>
  <si>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</si>
  <si>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</si>
  <si>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</si>
  <si>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</si>
  <si>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</si>
  <si>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</si>
  <si>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</si>
  <si>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</si>
  <si>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>Безвозмездные перечисления организаций</t>
  </si>
  <si>
    <t>20405099100073150</t>
  </si>
  <si>
    <t>20216001100001151</t>
  </si>
  <si>
    <t>20216001100002151</t>
  </si>
  <si>
    <t>Налоги на товары (работы, услуги) реализуемые на территории Российской Федерации</t>
  </si>
  <si>
    <t>Прочие неналоговые доходы</t>
  </si>
  <si>
    <t>Субсидии бюджетам сельских поселений на обеспечение комплексного развития сельских территорий</t>
  </si>
  <si>
    <t>20225576100000150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</si>
  <si>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</si>
  <si>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</si>
  <si>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</si>
  <si>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</si>
  <si>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</si>
  <si>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Муниципальная программа "Ремонт и содержание автомобильных дорог общего пользования местного значения в границах Яковлевского муниципального образования Базарно-Карабулакского муниципального района"</t>
  </si>
  <si>
    <t>Муниципальная программа "Развитие культуры Яковлевского муниципального образования Базарно-Карабулакского муниципального района"</t>
  </si>
  <si>
    <t>Исполнено на 1 июля 2022 г.</t>
  </si>
  <si>
    <t>Утвержденные бюджетные назначения на                        1 июля 2023 г.</t>
  </si>
  <si>
    <t>Исполнено на 1 июля 2023 г.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</si>
  <si>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2023 года          
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</si>
  <si>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июля 2023 года     
</t>
  </si>
  <si>
    <t>Исполнено на 1 июля 2022 г. (тыс.руб)</t>
  </si>
  <si>
    <t>Утвержденные бюджетные назначения на           1 июля 2023 г. (тыс.руб)</t>
  </si>
  <si>
    <t>Исполнено на 1 июля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</si>
  <si>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июля 2023 года     
</t>
  </si>
  <si>
    <t>Обеспечение проведения выборов и референдумов</t>
  </si>
  <si>
    <t>00 0107 0000000000 000</t>
  </si>
  <si>
    <t>св. 9,9 раза</t>
  </si>
  <si>
    <t>св. 2,9 раза</t>
  </si>
  <si>
    <t>св. 5,8 раза</t>
  </si>
</sst>
</file>

<file path=xl/styles.xml><?xml version="1.0" encoding="utf-8"?>
<styleSheet xmlns="http://schemas.openxmlformats.org/spreadsheetml/2006/main">
  <numFmts count="6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  <numFmt numFmtId="169" formatCode="#,##0.0\ _₽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i/>
      <sz val="1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8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6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7"/>
    <xf numFmtId="0" fontId="8" fillId="0" borderId="8">
      <alignment horizontal="center"/>
    </xf>
    <xf numFmtId="0" fontId="9" fillId="0" borderId="9">
      <alignment horizontal="right"/>
    </xf>
    <xf numFmtId="0" fontId="8" fillId="0" borderId="0"/>
    <xf numFmtId="0" fontId="8" fillId="0" borderId="10">
      <alignment horizontal="right"/>
    </xf>
    <xf numFmtId="49" fontId="8" fillId="0" borderId="11">
      <alignment horizontal="center"/>
    </xf>
    <xf numFmtId="0" fontId="9" fillId="0" borderId="12">
      <alignment horizontal="right"/>
    </xf>
    <xf numFmtId="0" fontId="11" fillId="0" borderId="0"/>
    <xf numFmtId="166" fontId="8" fillId="0" borderId="13">
      <alignment horizontal="center"/>
    </xf>
    <xf numFmtId="0" fontId="8" fillId="0" borderId="0">
      <alignment horizontal="left"/>
    </xf>
    <xf numFmtId="49" fontId="8" fillId="0" borderId="0"/>
    <xf numFmtId="49" fontId="8" fillId="0" borderId="10">
      <alignment horizontal="right" vertical="center"/>
    </xf>
    <xf numFmtId="49" fontId="8" fillId="0" borderId="13">
      <alignment horizontal="center" vertical="center"/>
    </xf>
    <xf numFmtId="0" fontId="8" fillId="0" borderId="6">
      <alignment horizontal="left" wrapText="1"/>
    </xf>
    <xf numFmtId="49" fontId="8" fillId="0" borderId="13">
      <alignment horizontal="center"/>
    </xf>
    <xf numFmtId="0" fontId="8" fillId="0" borderId="14">
      <alignment horizontal="left" wrapText="1"/>
    </xf>
    <xf numFmtId="49" fontId="8" fillId="0" borderId="10">
      <alignment horizontal="right"/>
    </xf>
    <xf numFmtId="0" fontId="8" fillId="0" borderId="15">
      <alignment horizontal="left"/>
    </xf>
    <xf numFmtId="49" fontId="8" fillId="0" borderId="15"/>
    <xf numFmtId="49" fontId="8" fillId="0" borderId="10"/>
    <xf numFmtId="49" fontId="8" fillId="0" borderId="16">
      <alignment horizontal="center"/>
    </xf>
    <xf numFmtId="0" fontId="7" fillId="0" borderId="6">
      <alignment horizontal="center"/>
    </xf>
    <xf numFmtId="0" fontId="8" fillId="0" borderId="17">
      <alignment horizontal="center" vertical="top" wrapText="1"/>
    </xf>
    <xf numFmtId="49" fontId="8" fillId="0" borderId="17">
      <alignment horizontal="center" vertical="top" wrapText="1"/>
    </xf>
    <xf numFmtId="0" fontId="6" fillId="0" borderId="18"/>
    <xf numFmtId="0" fontId="6" fillId="0" borderId="9"/>
    <xf numFmtId="0" fontId="8" fillId="0" borderId="17">
      <alignment horizontal="center" vertical="center"/>
    </xf>
    <xf numFmtId="0" fontId="8" fillId="0" borderId="8">
      <alignment horizontal="center" vertical="center"/>
    </xf>
    <xf numFmtId="49" fontId="8" fillId="0" borderId="8">
      <alignment horizontal="center" vertical="center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21">
      <alignment horizontal="right" shrinkToFit="1"/>
    </xf>
    <xf numFmtId="0" fontId="8" fillId="0" borderId="22">
      <alignment horizontal="left" wrapText="1"/>
    </xf>
    <xf numFmtId="49" fontId="8" fillId="0" borderId="23">
      <alignment horizontal="center" shrinkToFit="1"/>
    </xf>
    <xf numFmtId="49" fontId="8" fillId="0" borderId="24">
      <alignment horizontal="center"/>
    </xf>
    <xf numFmtId="4" fontId="8" fillId="0" borderId="24">
      <alignment horizontal="right" shrinkToFit="1"/>
    </xf>
    <xf numFmtId="0" fontId="8" fillId="0" borderId="25">
      <alignment horizontal="left" wrapText="1" indent="2"/>
    </xf>
    <xf numFmtId="49" fontId="8" fillId="0" borderId="26">
      <alignment horizontal="center" shrinkToFit="1"/>
    </xf>
    <xf numFmtId="49" fontId="8" fillId="0" borderId="27">
      <alignment horizontal="center"/>
    </xf>
    <xf numFmtId="4" fontId="8" fillId="0" borderId="27">
      <alignment horizontal="right" shrinkToFit="1"/>
    </xf>
    <xf numFmtId="49" fontId="8" fillId="0" borderId="0">
      <alignment horizontal="right"/>
    </xf>
    <xf numFmtId="0" fontId="7" fillId="0" borderId="9">
      <alignment horizontal="center"/>
    </xf>
    <xf numFmtId="0" fontId="8" fillId="0" borderId="8">
      <alignment horizontal="center" vertical="center" shrinkToFit="1"/>
    </xf>
    <xf numFmtId="49" fontId="8" fillId="0" borderId="8">
      <alignment horizontal="center" vertical="center" shrinkToFit="1"/>
    </xf>
    <xf numFmtId="49" fontId="6" fillId="0" borderId="9"/>
    <xf numFmtId="0" fontId="8" fillId="0" borderId="20">
      <alignment horizontal="center" shrinkToFit="1"/>
    </xf>
    <xf numFmtId="4" fontId="8" fillId="0" borderId="28">
      <alignment horizontal="right" shrinkToFit="1"/>
    </xf>
    <xf numFmtId="49" fontId="6" fillId="0" borderId="12"/>
    <xf numFmtId="0" fontId="8" fillId="0" borderId="23">
      <alignment horizontal="center" shrinkToFit="1"/>
    </xf>
    <xf numFmtId="167" fontId="8" fillId="0" borderId="24">
      <alignment horizontal="right" shrinkToFit="1"/>
    </xf>
    <xf numFmtId="167" fontId="8" fillId="0" borderId="29">
      <alignment horizontal="right" shrinkToFit="1"/>
    </xf>
    <xf numFmtId="0" fontId="8" fillId="0" borderId="30">
      <alignment horizontal="left" wrapText="1"/>
    </xf>
    <xf numFmtId="49" fontId="8" fillId="0" borderId="26">
      <alignment horizontal="center" wrapText="1"/>
    </xf>
    <xf numFmtId="49" fontId="8" fillId="0" borderId="27">
      <alignment horizontal="center" wrapText="1"/>
    </xf>
    <xf numFmtId="4" fontId="8" fillId="0" borderId="27">
      <alignment horizontal="right" wrapText="1"/>
    </xf>
    <xf numFmtId="4" fontId="8" fillId="0" borderId="25">
      <alignment horizontal="right" wrapText="1"/>
    </xf>
    <xf numFmtId="0" fontId="6" fillId="0" borderId="12">
      <alignment wrapText="1"/>
    </xf>
    <xf numFmtId="0" fontId="8" fillId="0" borderId="31">
      <alignment horizontal="left" wrapText="1"/>
    </xf>
    <xf numFmtId="49" fontId="8" fillId="0" borderId="32">
      <alignment horizontal="center" shrinkToFit="1"/>
    </xf>
    <xf numFmtId="49" fontId="8" fillId="0" borderId="33">
      <alignment horizontal="center"/>
    </xf>
    <xf numFmtId="4" fontId="8" fillId="0" borderId="33">
      <alignment horizontal="right" shrinkToFit="1"/>
    </xf>
    <xf numFmtId="49" fontId="8" fillId="0" borderId="34">
      <alignment horizontal="center"/>
    </xf>
    <xf numFmtId="0" fontId="6" fillId="0" borderId="12"/>
    <xf numFmtId="0" fontId="11" fillId="0" borderId="15"/>
    <xf numFmtId="0" fontId="11" fillId="0" borderId="35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6">
      <alignment horizontal="left"/>
    </xf>
    <xf numFmtId="49" fontId="8" fillId="0" borderId="6">
      <alignment horizontal="left"/>
    </xf>
    <xf numFmtId="0" fontId="8" fillId="0" borderId="6">
      <alignment horizontal="center" shrinkToFit="1"/>
    </xf>
    <xf numFmtId="49" fontId="8" fillId="0" borderId="6">
      <alignment horizontal="center" vertical="center" shrinkToFit="1"/>
    </xf>
    <xf numFmtId="49" fontId="6" fillId="0" borderId="6">
      <alignment shrinkToFit="1"/>
    </xf>
    <xf numFmtId="49" fontId="8" fillId="0" borderId="6">
      <alignment horizontal="right"/>
    </xf>
    <xf numFmtId="0" fontId="8" fillId="0" borderId="20">
      <alignment horizontal="center" vertical="center" shrinkToFit="1"/>
    </xf>
    <xf numFmtId="49" fontId="8" fillId="0" borderId="21">
      <alignment horizontal="center" vertical="center"/>
    </xf>
    <xf numFmtId="0" fontId="8" fillId="0" borderId="19">
      <alignment horizontal="left" wrapText="1" indent="2"/>
    </xf>
    <xf numFmtId="0" fontId="8" fillId="0" borderId="36">
      <alignment horizontal="center" vertical="center" shrinkToFit="1"/>
    </xf>
    <xf numFmtId="49" fontId="8" fillId="0" borderId="17">
      <alignment horizontal="center" vertical="center"/>
    </xf>
    <xf numFmtId="167" fontId="8" fillId="0" borderId="17">
      <alignment horizontal="right" vertical="center" shrinkToFit="1"/>
    </xf>
    <xf numFmtId="167" fontId="8" fillId="0" borderId="31">
      <alignment horizontal="right" vertical="center" shrinkToFit="1"/>
    </xf>
    <xf numFmtId="0" fontId="8" fillId="0" borderId="37">
      <alignment horizontal="left" wrapText="1"/>
    </xf>
    <xf numFmtId="4" fontId="8" fillId="0" borderId="17">
      <alignment horizontal="right" shrinkToFit="1"/>
    </xf>
    <xf numFmtId="4" fontId="8" fillId="0" borderId="31">
      <alignment horizontal="right" shrinkToFit="1"/>
    </xf>
    <xf numFmtId="0" fontId="8" fillId="0" borderId="22">
      <alignment horizontal="left" wrapText="1" indent="2"/>
    </xf>
    <xf numFmtId="0" fontId="13" fillId="0" borderId="31">
      <alignment wrapText="1"/>
    </xf>
    <xf numFmtId="0" fontId="13" fillId="0" borderId="31"/>
    <xf numFmtId="0" fontId="13" fillId="2" borderId="31">
      <alignment wrapText="1"/>
    </xf>
    <xf numFmtId="0" fontId="8" fillId="2" borderId="30">
      <alignment horizontal="left" wrapText="1"/>
    </xf>
    <xf numFmtId="49" fontId="8" fillId="0" borderId="31">
      <alignment horizontal="center" shrinkToFit="1"/>
    </xf>
    <xf numFmtId="49" fontId="8" fillId="0" borderId="17">
      <alignment horizontal="center" vertical="center" shrinkToFit="1"/>
    </xf>
    <xf numFmtId="0" fontId="6" fillId="0" borderId="15">
      <alignment horizontal="left"/>
    </xf>
    <xf numFmtId="0" fontId="6" fillId="0" borderId="35">
      <alignment horizontal="left" wrapText="1"/>
    </xf>
    <xf numFmtId="0" fontId="6" fillId="0" borderId="35">
      <alignment horizontal="left"/>
    </xf>
    <xf numFmtId="0" fontId="8" fillId="0" borderId="35"/>
    <xf numFmtId="49" fontId="6" fillId="0" borderId="35"/>
    <xf numFmtId="49" fontId="6" fillId="0" borderId="35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6">
      <alignment horizontal="center" wrapText="1"/>
    </xf>
    <xf numFmtId="0" fontId="14" fillId="0" borderId="0">
      <alignment horizontal="center"/>
    </xf>
    <xf numFmtId="0" fontId="14" fillId="0" borderId="15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5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6"/>
    <xf numFmtId="0" fontId="11" fillId="0" borderId="0"/>
    <xf numFmtId="0" fontId="6" fillId="0" borderId="6"/>
    <xf numFmtId="0" fontId="6" fillId="0" borderId="17">
      <alignment horizontal="left" wrapText="1"/>
    </xf>
    <xf numFmtId="0" fontId="6" fillId="0" borderId="15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7">
      <alignment horizontal="left"/>
    </xf>
    <xf numFmtId="0" fontId="5" fillId="0" borderId="0"/>
    <xf numFmtId="0" fontId="11" fillId="0" borderId="6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49" fontId="20" fillId="0" borderId="3" xfId="0" applyNumberFormat="1" applyFont="1" applyBorder="1" applyAlignment="1">
      <alignment horizontal="right" vertical="center" wrapText="1"/>
    </xf>
    <xf numFmtId="0" fontId="16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164" fontId="19" fillId="4" borderId="3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64" fontId="1" fillId="0" borderId="0" xfId="0" applyNumberFormat="1" applyFont="1"/>
    <xf numFmtId="0" fontId="20" fillId="0" borderId="1" xfId="0" applyFont="1" applyBorder="1" applyAlignment="1">
      <alignment vertical="top" wrapText="1"/>
    </xf>
    <xf numFmtId="0" fontId="1" fillId="0" borderId="0" xfId="0" applyFont="1"/>
    <xf numFmtId="9" fontId="20" fillId="0" borderId="1" xfId="4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right" vertical="top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right" vertical="top" wrapText="1"/>
    </xf>
    <xf numFmtId="165" fontId="21" fillId="0" borderId="4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4" fontId="19" fillId="4" borderId="1" xfId="0" applyNumberFormat="1" applyFont="1" applyFill="1" applyBorder="1" applyAlignment="1">
      <alignment horizontal="right" vertical="center" wrapText="1"/>
    </xf>
    <xf numFmtId="169" fontId="19" fillId="4" borderId="1" xfId="0" applyNumberFormat="1" applyFont="1" applyFill="1" applyBorder="1" applyAlignment="1">
      <alignment horizontal="right" vertical="center" wrapText="1"/>
    </xf>
    <xf numFmtId="169" fontId="19" fillId="0" borderId="1" xfId="0" applyNumberFormat="1" applyFont="1" applyFill="1" applyBorder="1" applyAlignment="1">
      <alignment horizontal="right" vertical="center" wrapText="1"/>
    </xf>
    <xf numFmtId="164" fontId="19" fillId="0" borderId="3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164" fontId="19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top" wrapText="1"/>
    </xf>
    <xf numFmtId="168" fontId="17" fillId="0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8" fontId="19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Border="1" applyAlignment="1">
      <alignment horizontal="right" vertical="center" wrapText="1"/>
    </xf>
    <xf numFmtId="169" fontId="19" fillId="0" borderId="1" xfId="0" applyNumberFormat="1" applyFont="1" applyBorder="1" applyAlignment="1">
      <alignment horizontal="right" vertical="center" wrapText="1"/>
    </xf>
    <xf numFmtId="37" fontId="19" fillId="0" borderId="1" xfId="0" applyNumberFormat="1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left" vertical="top" wrapText="1"/>
      <protection hidden="1"/>
    </xf>
  </cellXfs>
  <cellStyles count="158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2 2" xfId="156"/>
    <cellStyle name="Обычный 2 3" xfId="3"/>
    <cellStyle name="Обычный 2 3 2" xfId="157"/>
    <cellStyle name="Обычный 2 4" xfId="147"/>
    <cellStyle name="Обычный 2 5" xfId="155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19" workbookViewId="0">
      <selection activeCell="B18" sqref="B18"/>
    </sheetView>
  </sheetViews>
  <sheetFormatPr defaultRowHeight="15"/>
  <cols>
    <col min="1" max="1" width="28.42578125" style="1" customWidth="1"/>
    <col min="2" max="2" width="22.425781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58.5" customHeight="1">
      <c r="A2" s="53" t="s">
        <v>94</v>
      </c>
      <c r="B2" s="52"/>
      <c r="C2" s="52"/>
      <c r="D2" s="52"/>
      <c r="E2" s="52"/>
      <c r="F2" s="52"/>
      <c r="G2" s="52"/>
    </row>
    <row r="3" spans="1:7">
      <c r="A3" s="4"/>
      <c r="B3" s="4"/>
      <c r="C3" s="4"/>
      <c r="D3" s="4"/>
      <c r="E3" s="4"/>
      <c r="F3" s="4"/>
      <c r="G3" s="5" t="s">
        <v>40</v>
      </c>
    </row>
    <row r="4" spans="1:7" ht="70.5" customHeight="1">
      <c r="A4" s="6" t="s">
        <v>0</v>
      </c>
      <c r="B4" s="6" t="s">
        <v>1</v>
      </c>
      <c r="C4" s="3" t="s">
        <v>91</v>
      </c>
      <c r="D4" s="3" t="s">
        <v>92</v>
      </c>
      <c r="E4" s="3" t="s">
        <v>93</v>
      </c>
      <c r="F4" s="6" t="s">
        <v>86</v>
      </c>
      <c r="G4" s="6" t="s">
        <v>87</v>
      </c>
    </row>
    <row r="5" spans="1:7" ht="18" customHeight="1">
      <c r="A5" s="7" t="s">
        <v>2</v>
      </c>
      <c r="B5" s="8"/>
      <c r="C5" s="44">
        <f>C7+C18</f>
        <v>2303.6</v>
      </c>
      <c r="D5" s="44">
        <f>D7+D18</f>
        <v>12566.9</v>
      </c>
      <c r="E5" s="44">
        <f>E7+E18</f>
        <v>2565.6999999999998</v>
      </c>
      <c r="F5" s="44">
        <f t="shared" ref="F5:F44" si="0">E5/D5*100</f>
        <v>20.416331792247888</v>
      </c>
      <c r="G5" s="44">
        <f>E5/C5*100</f>
        <v>111.37784337558602</v>
      </c>
    </row>
    <row r="6" spans="1:7" ht="15" customHeight="1">
      <c r="A6" s="9" t="s">
        <v>3</v>
      </c>
      <c r="B6" s="57"/>
      <c r="C6" s="43"/>
      <c r="D6" s="43"/>
      <c r="E6" s="43"/>
      <c r="F6" s="44"/>
      <c r="G6" s="44"/>
    </row>
    <row r="7" spans="1:7" ht="15.75" customHeight="1">
      <c r="A7" s="24" t="s">
        <v>42</v>
      </c>
      <c r="B7" s="10">
        <v>1E+16</v>
      </c>
      <c r="C7" s="54">
        <f>C8+C10+C11+C13+C16</f>
        <v>1256.5999999999999</v>
      </c>
      <c r="D7" s="54">
        <f t="shared" ref="D7:E7" si="1">D8+D10+D11+D13+D16</f>
        <v>3933.5</v>
      </c>
      <c r="E7" s="54">
        <f t="shared" si="1"/>
        <v>1138.1000000000001</v>
      </c>
      <c r="F7" s="43">
        <f t="shared" si="0"/>
        <v>28.933519766111608</v>
      </c>
      <c r="G7" s="43">
        <f t="shared" ref="G7:G44" si="2">E7/C7*100</f>
        <v>90.569791500875397</v>
      </c>
    </row>
    <row r="8" spans="1:7" ht="16.5" customHeight="1">
      <c r="A8" s="24" t="s">
        <v>43</v>
      </c>
      <c r="B8" s="10">
        <v>1.01E+16</v>
      </c>
      <c r="C8" s="54">
        <v>316.5</v>
      </c>
      <c r="D8" s="37">
        <v>859.5</v>
      </c>
      <c r="E8" s="37">
        <v>196</v>
      </c>
      <c r="F8" s="43">
        <f t="shared" si="0"/>
        <v>22.803955788248981</v>
      </c>
      <c r="G8" s="43">
        <f t="shared" si="2"/>
        <v>61.927330173775673</v>
      </c>
    </row>
    <row r="9" spans="1:7" ht="18" customHeight="1">
      <c r="A9" s="24" t="s">
        <v>44</v>
      </c>
      <c r="B9" s="11" t="s">
        <v>45</v>
      </c>
      <c r="C9" s="54">
        <v>316.5</v>
      </c>
      <c r="D9" s="37">
        <v>859.5</v>
      </c>
      <c r="E9" s="37">
        <v>196</v>
      </c>
      <c r="F9" s="43">
        <f t="shared" si="0"/>
        <v>22.803955788248981</v>
      </c>
      <c r="G9" s="43">
        <f t="shared" si="2"/>
        <v>61.927330173775673</v>
      </c>
    </row>
    <row r="10" spans="1:7" ht="54" customHeight="1">
      <c r="A10" s="24" t="s">
        <v>80</v>
      </c>
      <c r="B10" s="10">
        <v>1.03E+16</v>
      </c>
      <c r="C10" s="54">
        <v>528.4</v>
      </c>
      <c r="D10" s="37">
        <v>1203</v>
      </c>
      <c r="E10" s="37">
        <v>594.70000000000005</v>
      </c>
      <c r="F10" s="43">
        <f t="shared" si="0"/>
        <v>49.434746467165425</v>
      </c>
      <c r="G10" s="43">
        <f t="shared" si="2"/>
        <v>112.54731264193794</v>
      </c>
    </row>
    <row r="11" spans="1:7">
      <c r="A11" s="24" t="s">
        <v>46</v>
      </c>
      <c r="B11" s="10">
        <v>1.05E+16</v>
      </c>
      <c r="C11" s="54">
        <v>29</v>
      </c>
      <c r="D11" s="37">
        <v>31</v>
      </c>
      <c r="E11" s="37">
        <v>17.600000000000001</v>
      </c>
      <c r="F11" s="43">
        <f t="shared" si="0"/>
        <v>56.774193548387096</v>
      </c>
      <c r="G11" s="43">
        <f t="shared" si="2"/>
        <v>60.689655172413801</v>
      </c>
    </row>
    <row r="12" spans="1:7" ht="29.25" customHeight="1">
      <c r="A12" s="24" t="s">
        <v>47</v>
      </c>
      <c r="B12" s="11" t="s">
        <v>48</v>
      </c>
      <c r="C12" s="54">
        <v>29</v>
      </c>
      <c r="D12" s="37">
        <v>31</v>
      </c>
      <c r="E12" s="37">
        <v>17.600000000000001</v>
      </c>
      <c r="F12" s="43">
        <f t="shared" si="0"/>
        <v>56.774193548387096</v>
      </c>
      <c r="G12" s="43">
        <f t="shared" si="2"/>
        <v>60.689655172413801</v>
      </c>
    </row>
    <row r="13" spans="1:7">
      <c r="A13" s="24" t="s">
        <v>49</v>
      </c>
      <c r="B13" s="10">
        <v>1.06E+16</v>
      </c>
      <c r="C13" s="54">
        <v>382.1</v>
      </c>
      <c r="D13" s="37">
        <v>1839.6</v>
      </c>
      <c r="E13" s="37">
        <v>329.4</v>
      </c>
      <c r="F13" s="43">
        <f t="shared" si="0"/>
        <v>17.906066536203522</v>
      </c>
      <c r="G13" s="43">
        <f t="shared" si="2"/>
        <v>86.207799005495929</v>
      </c>
    </row>
    <row r="14" spans="1:7" ht="28.5" customHeight="1">
      <c r="A14" s="24" t="s">
        <v>50</v>
      </c>
      <c r="B14" s="11" t="s">
        <v>51</v>
      </c>
      <c r="C14" s="54">
        <v>133.1</v>
      </c>
      <c r="D14" s="37">
        <v>165</v>
      </c>
      <c r="E14" s="37">
        <v>17.100000000000001</v>
      </c>
      <c r="F14" s="43">
        <f t="shared" si="0"/>
        <v>10.363636363636365</v>
      </c>
      <c r="G14" s="43">
        <f t="shared" si="2"/>
        <v>12.847483095416981</v>
      </c>
    </row>
    <row r="15" spans="1:7">
      <c r="A15" s="24" t="s">
        <v>52</v>
      </c>
      <c r="B15" s="10">
        <v>1.06060000000001E+16</v>
      </c>
      <c r="C15" s="54">
        <v>248.9</v>
      </c>
      <c r="D15" s="37">
        <v>1674.6</v>
      </c>
      <c r="E15" s="37">
        <v>312.3</v>
      </c>
      <c r="F15" s="43">
        <f t="shared" si="0"/>
        <v>18.649229666786098</v>
      </c>
      <c r="G15" s="43">
        <f t="shared" si="2"/>
        <v>125.47207713941341</v>
      </c>
    </row>
    <row r="16" spans="1:7" s="2" customFormat="1">
      <c r="A16" s="24" t="s">
        <v>53</v>
      </c>
      <c r="B16" s="10">
        <v>1.08E+16</v>
      </c>
      <c r="C16" s="54">
        <v>0.6</v>
      </c>
      <c r="D16" s="37">
        <v>0.4</v>
      </c>
      <c r="E16" s="37">
        <v>0.4</v>
      </c>
      <c r="F16" s="43">
        <f t="shared" si="0"/>
        <v>100</v>
      </c>
      <c r="G16" s="43">
        <f t="shared" si="2"/>
        <v>66.666666666666671</v>
      </c>
    </row>
    <row r="17" spans="1:8" s="2" customFormat="1" hidden="1">
      <c r="A17" s="26" t="s">
        <v>81</v>
      </c>
      <c r="B17" s="10">
        <v>1.17000000000001E+16</v>
      </c>
      <c r="C17" s="43"/>
      <c r="D17" s="43"/>
      <c r="E17" s="43"/>
      <c r="F17" s="43" t="e">
        <f t="shared" si="0"/>
        <v>#DIV/0!</v>
      </c>
      <c r="G17" s="43" t="e">
        <f t="shared" si="2"/>
        <v>#DIV/0!</v>
      </c>
    </row>
    <row r="18" spans="1:8" s="2" customFormat="1" ht="40.5" customHeight="1">
      <c r="A18" s="24" t="s">
        <v>54</v>
      </c>
      <c r="B18" s="11" t="s">
        <v>55</v>
      </c>
      <c r="C18" s="43">
        <f>C19+C24+C26+C23</f>
        <v>1047</v>
      </c>
      <c r="D18" s="43">
        <f>D19+D24+D26+D23</f>
        <v>8633.4</v>
      </c>
      <c r="E18" s="43">
        <f>E19+E24+E26</f>
        <v>1427.6</v>
      </c>
      <c r="F18" s="43">
        <f t="shared" si="0"/>
        <v>16.535779646489214</v>
      </c>
      <c r="G18" s="43">
        <f t="shared" si="2"/>
        <v>136.35148042024832</v>
      </c>
    </row>
    <row r="19" spans="1:8" s="2" customFormat="1" ht="51.75" customHeight="1">
      <c r="A19" s="24" t="s">
        <v>56</v>
      </c>
      <c r="B19" s="11" t="s">
        <v>57</v>
      </c>
      <c r="C19" s="55">
        <v>814.2</v>
      </c>
      <c r="D19" s="56">
        <v>1507.9</v>
      </c>
      <c r="E19" s="56">
        <v>997</v>
      </c>
      <c r="F19" s="43">
        <f t="shared" si="0"/>
        <v>66.118442867564156</v>
      </c>
      <c r="G19" s="43">
        <f t="shared" si="2"/>
        <v>122.45148612134611</v>
      </c>
    </row>
    <row r="20" spans="1:8" s="2" customFormat="1" ht="55.5" customHeight="1">
      <c r="A20" s="24" t="s">
        <v>58</v>
      </c>
      <c r="B20" s="12" t="s">
        <v>78</v>
      </c>
      <c r="C20" s="55">
        <v>54.2</v>
      </c>
      <c r="D20" s="56">
        <v>113.9</v>
      </c>
      <c r="E20" s="56">
        <v>57</v>
      </c>
      <c r="F20" s="43">
        <f t="shared" si="0"/>
        <v>50.043898156277436</v>
      </c>
      <c r="G20" s="43">
        <f t="shared" si="2"/>
        <v>105.1660516605166</v>
      </c>
    </row>
    <row r="21" spans="1:8" s="2" customFormat="1" ht="83.25" customHeight="1">
      <c r="A21" s="24" t="s">
        <v>59</v>
      </c>
      <c r="B21" s="12" t="s">
        <v>79</v>
      </c>
      <c r="C21" s="55">
        <v>760</v>
      </c>
      <c r="D21" s="56">
        <v>1394</v>
      </c>
      <c r="E21" s="56">
        <v>940</v>
      </c>
      <c r="F21" s="43">
        <f t="shared" si="0"/>
        <v>67.431850789096131</v>
      </c>
      <c r="G21" s="43">
        <f t="shared" si="2"/>
        <v>123.68421052631579</v>
      </c>
      <c r="H21" s="23"/>
    </row>
    <row r="22" spans="1:8" s="2" customFormat="1" ht="45" hidden="1" customHeight="1">
      <c r="A22" s="58" t="s">
        <v>82</v>
      </c>
      <c r="B22" s="11" t="s">
        <v>83</v>
      </c>
      <c r="C22" s="35">
        <v>0</v>
      </c>
      <c r="D22" s="36"/>
      <c r="E22" s="36"/>
      <c r="F22" s="43" t="e">
        <f t="shared" si="0"/>
        <v>#DIV/0!</v>
      </c>
      <c r="G22" s="43" t="e">
        <f t="shared" si="2"/>
        <v>#DIV/0!</v>
      </c>
    </row>
    <row r="23" spans="1:8" s="2" customFormat="1" ht="147.75" customHeight="1">
      <c r="A23" s="40" t="s">
        <v>84</v>
      </c>
      <c r="B23" s="11" t="s">
        <v>85</v>
      </c>
      <c r="C23" s="43">
        <v>0</v>
      </c>
      <c r="D23" s="37">
        <v>5847</v>
      </c>
      <c r="E23" s="43">
        <v>0</v>
      </c>
      <c r="F23" s="43">
        <f t="shared" si="0"/>
        <v>0</v>
      </c>
      <c r="G23" s="43">
        <v>0</v>
      </c>
    </row>
    <row r="24" spans="1:8" s="2" customFormat="1" ht="53.25" customHeight="1">
      <c r="A24" s="24" t="s">
        <v>60</v>
      </c>
      <c r="B24" s="11" t="s">
        <v>61</v>
      </c>
      <c r="C24" s="55">
        <v>105.3</v>
      </c>
      <c r="D24" s="56">
        <v>115.2</v>
      </c>
      <c r="E24" s="56">
        <v>56.6</v>
      </c>
      <c r="F24" s="43">
        <f t="shared" si="0"/>
        <v>49.131944444444443</v>
      </c>
      <c r="G24" s="43">
        <f t="shared" si="2"/>
        <v>53.751187084520424</v>
      </c>
    </row>
    <row r="25" spans="1:8" ht="69.75" customHeight="1">
      <c r="A25" s="24" t="s">
        <v>62</v>
      </c>
      <c r="B25" s="11" t="s">
        <v>63</v>
      </c>
      <c r="C25" s="55">
        <v>105.3</v>
      </c>
      <c r="D25" s="56">
        <v>115.2</v>
      </c>
      <c r="E25" s="56">
        <v>56.6</v>
      </c>
      <c r="F25" s="43">
        <f t="shared" si="0"/>
        <v>49.131944444444443</v>
      </c>
      <c r="G25" s="43">
        <f t="shared" si="2"/>
        <v>53.751187084520424</v>
      </c>
    </row>
    <row r="26" spans="1:8" ht="27.75" customHeight="1">
      <c r="A26" s="24" t="s">
        <v>64</v>
      </c>
      <c r="B26" s="11" t="s">
        <v>65</v>
      </c>
      <c r="C26" s="55">
        <v>127.5</v>
      </c>
      <c r="D26" s="56">
        <v>1163.3</v>
      </c>
      <c r="E26" s="56">
        <v>374</v>
      </c>
      <c r="F26" s="43">
        <f t="shared" si="0"/>
        <v>32.149918335768938</v>
      </c>
      <c r="G26" s="43" t="s">
        <v>103</v>
      </c>
      <c r="H26" s="23"/>
    </row>
    <row r="27" spans="1:8" ht="39" customHeight="1">
      <c r="A27" s="24" t="s">
        <v>66</v>
      </c>
      <c r="B27" s="11" t="s">
        <v>67</v>
      </c>
      <c r="C27" s="55">
        <v>127.5</v>
      </c>
      <c r="D27" s="56">
        <v>1163.3</v>
      </c>
      <c r="E27" s="56">
        <v>374</v>
      </c>
      <c r="F27" s="43">
        <f t="shared" si="0"/>
        <v>32.149918335768938</v>
      </c>
      <c r="G27" s="43" t="s">
        <v>103</v>
      </c>
      <c r="H27" s="23"/>
    </row>
    <row r="28" spans="1:8" ht="27" hidden="1" customHeight="1">
      <c r="A28" s="27" t="s">
        <v>76</v>
      </c>
      <c r="B28" s="13" t="s">
        <v>77</v>
      </c>
      <c r="C28" s="19"/>
      <c r="D28" s="19"/>
      <c r="E28" s="19"/>
      <c r="F28" s="44" t="e">
        <f t="shared" si="0"/>
        <v>#DIV/0!</v>
      </c>
      <c r="G28" s="44" t="e">
        <f t="shared" si="2"/>
        <v>#DIV/0!</v>
      </c>
      <c r="H28" s="23"/>
    </row>
    <row r="29" spans="1:8" ht="21" customHeight="1">
      <c r="A29" s="14" t="s">
        <v>4</v>
      </c>
      <c r="B29" s="15"/>
      <c r="C29" s="47">
        <f>C31+C36+C38+C41+C43</f>
        <v>2021.6</v>
      </c>
      <c r="D29" s="47">
        <f>D31+D36+D38+D41+D43</f>
        <v>13576.4</v>
      </c>
      <c r="E29" s="47">
        <f>E31+E36+E38+E41+E43</f>
        <v>2629.6</v>
      </c>
      <c r="F29" s="44">
        <f t="shared" si="0"/>
        <v>19.368904864323387</v>
      </c>
      <c r="G29" s="44">
        <f t="shared" si="2"/>
        <v>130.0751879699248</v>
      </c>
      <c r="H29" s="23"/>
    </row>
    <row r="30" spans="1:8">
      <c r="A30" s="40" t="s">
        <v>3</v>
      </c>
      <c r="B30" s="16"/>
      <c r="C30" s="44"/>
      <c r="D30" s="44"/>
      <c r="E30" s="44"/>
      <c r="F30" s="44"/>
      <c r="G30" s="44"/>
      <c r="H30" s="23"/>
    </row>
    <row r="31" spans="1:8" ht="15" customHeight="1">
      <c r="A31" s="40" t="s">
        <v>5</v>
      </c>
      <c r="B31" s="17" t="s">
        <v>6</v>
      </c>
      <c r="C31" s="43">
        <v>1249</v>
      </c>
      <c r="D31" s="43">
        <f>D32+D34+D35+D33</f>
        <v>3121.6</v>
      </c>
      <c r="E31" s="43">
        <f>E32+E34+E35+E33</f>
        <v>1480.5</v>
      </c>
      <c r="F31" s="43">
        <f t="shared" si="0"/>
        <v>47.427601230138393</v>
      </c>
      <c r="G31" s="43">
        <f t="shared" si="2"/>
        <v>118.53482786228983</v>
      </c>
      <c r="H31" s="23"/>
    </row>
    <row r="32" spans="1:8" ht="57" customHeight="1">
      <c r="A32" s="40" t="s">
        <v>7</v>
      </c>
      <c r="B32" s="49" t="s">
        <v>8</v>
      </c>
      <c r="C32" s="43">
        <v>1194.8</v>
      </c>
      <c r="D32" s="45">
        <v>2952.6</v>
      </c>
      <c r="E32" s="43">
        <v>1476.2</v>
      </c>
      <c r="F32" s="43">
        <f t="shared" si="0"/>
        <v>49.996613154507898</v>
      </c>
      <c r="G32" s="43">
        <f t="shared" si="2"/>
        <v>123.55205892199533</v>
      </c>
      <c r="H32" s="23"/>
    </row>
    <row r="33" spans="1:8" s="42" customFormat="1" ht="26.25" customHeight="1">
      <c r="A33" s="40" t="s">
        <v>100</v>
      </c>
      <c r="B33" s="49" t="s">
        <v>101</v>
      </c>
      <c r="C33" s="43">
        <v>0</v>
      </c>
      <c r="D33" s="45">
        <v>156.69999999999999</v>
      </c>
      <c r="E33" s="43">
        <v>0</v>
      </c>
      <c r="F33" s="43">
        <f t="shared" si="0"/>
        <v>0</v>
      </c>
      <c r="G33" s="43">
        <v>0</v>
      </c>
      <c r="H33" s="23"/>
    </row>
    <row r="34" spans="1:8" ht="14.25" customHeight="1">
      <c r="A34" s="40" t="s">
        <v>71</v>
      </c>
      <c r="B34" s="49" t="s">
        <v>72</v>
      </c>
      <c r="C34" s="43">
        <v>0</v>
      </c>
      <c r="D34" s="45">
        <v>5</v>
      </c>
      <c r="E34" s="43">
        <v>0</v>
      </c>
      <c r="F34" s="43">
        <f t="shared" si="0"/>
        <v>0</v>
      </c>
      <c r="G34" s="43">
        <v>0</v>
      </c>
      <c r="H34" s="23"/>
    </row>
    <row r="35" spans="1:8" ht="27.75" customHeight="1">
      <c r="A35" s="40" t="s">
        <v>9</v>
      </c>
      <c r="B35" s="17" t="s">
        <v>10</v>
      </c>
      <c r="C35" s="43">
        <v>54.2</v>
      </c>
      <c r="D35" s="43">
        <v>7.3</v>
      </c>
      <c r="E35" s="43">
        <v>4.3</v>
      </c>
      <c r="F35" s="43">
        <f t="shared" si="0"/>
        <v>58.904109589041099</v>
      </c>
      <c r="G35" s="43">
        <f t="shared" si="2"/>
        <v>7.9335793357933575</v>
      </c>
      <c r="H35" s="23"/>
    </row>
    <row r="36" spans="1:8" ht="18" customHeight="1">
      <c r="A36" s="40" t="s">
        <v>11</v>
      </c>
      <c r="B36" s="17" t="s">
        <v>12</v>
      </c>
      <c r="C36" s="43">
        <f t="shared" ref="C36:E36" si="3">C37</f>
        <v>105.3</v>
      </c>
      <c r="D36" s="43">
        <f t="shared" si="3"/>
        <v>115.2</v>
      </c>
      <c r="E36" s="43">
        <f t="shared" si="3"/>
        <v>56.6</v>
      </c>
      <c r="F36" s="43">
        <f t="shared" si="0"/>
        <v>49.131944444444443</v>
      </c>
      <c r="G36" s="43">
        <f t="shared" si="2"/>
        <v>53.751187084520424</v>
      </c>
      <c r="H36" s="23"/>
    </row>
    <row r="37" spans="1:8" ht="27.75" customHeight="1">
      <c r="A37" s="40" t="s">
        <v>13</v>
      </c>
      <c r="B37" s="17" t="s">
        <v>14</v>
      </c>
      <c r="C37" s="43">
        <v>105.3</v>
      </c>
      <c r="D37" s="43">
        <v>115.2</v>
      </c>
      <c r="E37" s="43">
        <v>56.6</v>
      </c>
      <c r="F37" s="43">
        <f t="shared" si="0"/>
        <v>49.131944444444443</v>
      </c>
      <c r="G37" s="43">
        <f t="shared" si="2"/>
        <v>53.751187084520424</v>
      </c>
      <c r="H37" s="23"/>
    </row>
    <row r="38" spans="1:8" ht="18.75" customHeight="1">
      <c r="A38" s="40" t="s">
        <v>15</v>
      </c>
      <c r="B38" s="17" t="s">
        <v>16</v>
      </c>
      <c r="C38" s="43">
        <f t="shared" ref="C38" si="4">C39+C40</f>
        <v>51</v>
      </c>
      <c r="D38" s="43">
        <f t="shared" ref="D38:E38" si="5">D39+D40</f>
        <v>8601.4</v>
      </c>
      <c r="E38" s="43">
        <f t="shared" si="5"/>
        <v>298</v>
      </c>
      <c r="F38" s="43">
        <f t="shared" si="0"/>
        <v>3.464552282186621</v>
      </c>
      <c r="G38" s="43" t="s">
        <v>104</v>
      </c>
      <c r="H38" s="23"/>
    </row>
    <row r="39" spans="1:8" ht="29.25" customHeight="1">
      <c r="A39" s="40" t="s">
        <v>17</v>
      </c>
      <c r="B39" s="17" t="s">
        <v>18</v>
      </c>
      <c r="C39" s="43">
        <v>51</v>
      </c>
      <c r="D39" s="43">
        <v>7966.4</v>
      </c>
      <c r="E39" s="43">
        <v>97</v>
      </c>
      <c r="F39" s="43">
        <f t="shared" si="0"/>
        <v>1.2176139787105844</v>
      </c>
      <c r="G39" s="43">
        <f t="shared" si="2"/>
        <v>190.19607843137254</v>
      </c>
      <c r="H39" s="23"/>
    </row>
    <row r="40" spans="1:8" ht="30.75" customHeight="1">
      <c r="A40" s="28" t="s">
        <v>19</v>
      </c>
      <c r="B40" s="29" t="s">
        <v>20</v>
      </c>
      <c r="C40" s="48">
        <v>0</v>
      </c>
      <c r="D40" s="48">
        <v>635</v>
      </c>
      <c r="E40" s="48">
        <v>201</v>
      </c>
      <c r="F40" s="43">
        <f t="shared" si="0"/>
        <v>31.653543307086611</v>
      </c>
      <c r="G40" s="43">
        <v>0</v>
      </c>
      <c r="H40" s="23"/>
    </row>
    <row r="41" spans="1:8" ht="29.25" customHeight="1">
      <c r="A41" s="40" t="s">
        <v>21</v>
      </c>
      <c r="B41" s="17" t="s">
        <v>22</v>
      </c>
      <c r="C41" s="43">
        <f>C42</f>
        <v>27.8</v>
      </c>
      <c r="D41" s="43">
        <f t="shared" ref="D41:E41" si="6">D42</f>
        <v>61.5</v>
      </c>
      <c r="E41" s="43">
        <f t="shared" si="6"/>
        <v>28.7</v>
      </c>
      <c r="F41" s="43">
        <f t="shared" si="0"/>
        <v>46.666666666666664</v>
      </c>
      <c r="G41" s="43">
        <f t="shared" si="2"/>
        <v>103.23741007194245</v>
      </c>
      <c r="H41" s="23"/>
    </row>
    <row r="42" spans="1:8" ht="18" customHeight="1">
      <c r="A42" s="40" t="s">
        <v>23</v>
      </c>
      <c r="B42" s="17" t="s">
        <v>24</v>
      </c>
      <c r="C42" s="43">
        <v>27.8</v>
      </c>
      <c r="D42" s="43">
        <v>61.5</v>
      </c>
      <c r="E42" s="43">
        <v>28.7</v>
      </c>
      <c r="F42" s="43">
        <f t="shared" si="0"/>
        <v>46.666666666666664</v>
      </c>
      <c r="G42" s="43">
        <f t="shared" si="2"/>
        <v>103.23741007194245</v>
      </c>
      <c r="H42" s="23"/>
    </row>
    <row r="43" spans="1:8" ht="18" customHeight="1">
      <c r="A43" s="40" t="s">
        <v>74</v>
      </c>
      <c r="B43" s="17" t="s">
        <v>25</v>
      </c>
      <c r="C43" s="43">
        <f t="shared" ref="C43:D43" si="7">C44</f>
        <v>588.5</v>
      </c>
      <c r="D43" s="43">
        <f t="shared" si="7"/>
        <v>1676.7</v>
      </c>
      <c r="E43" s="43">
        <f>E44</f>
        <v>765.8</v>
      </c>
      <c r="F43" s="43">
        <f t="shared" si="0"/>
        <v>45.673048249537779</v>
      </c>
      <c r="G43" s="43">
        <f t="shared" si="2"/>
        <v>130.12744265080713</v>
      </c>
      <c r="H43" s="23"/>
    </row>
    <row r="44" spans="1:8" ht="18" customHeight="1">
      <c r="A44" s="40" t="s">
        <v>26</v>
      </c>
      <c r="B44" s="17" t="s">
        <v>27</v>
      </c>
      <c r="C44" s="43">
        <v>588.5</v>
      </c>
      <c r="D44" s="43">
        <v>1676.7</v>
      </c>
      <c r="E44" s="43">
        <v>765.8</v>
      </c>
      <c r="F44" s="43">
        <f t="shared" si="0"/>
        <v>45.673048249537779</v>
      </c>
      <c r="G44" s="43">
        <f t="shared" si="2"/>
        <v>130.12744265080713</v>
      </c>
      <c r="H44" s="23"/>
    </row>
    <row r="45" spans="1:8" ht="29.25" customHeight="1">
      <c r="A45" s="40" t="s">
        <v>28</v>
      </c>
      <c r="B45" s="17"/>
      <c r="C45" s="44">
        <f>C5-C29</f>
        <v>282</v>
      </c>
      <c r="D45" s="44">
        <f>D5-D29</f>
        <v>-1009.5</v>
      </c>
      <c r="E45" s="44">
        <f>E5-E29</f>
        <v>-63.900000000000091</v>
      </c>
      <c r="F45" s="43"/>
      <c r="G45" s="43"/>
    </row>
    <row r="46" spans="1:8" ht="25.5">
      <c r="A46" s="16" t="s">
        <v>29</v>
      </c>
      <c r="B46" s="18"/>
      <c r="C46" s="44">
        <f t="shared" ref="C46" si="8">C48</f>
        <v>-282</v>
      </c>
      <c r="D46" s="44">
        <f t="shared" ref="D46:E46" si="9">D48</f>
        <v>1009.5</v>
      </c>
      <c r="E46" s="44">
        <f t="shared" si="9"/>
        <v>63.900000000000546</v>
      </c>
      <c r="F46" s="44"/>
      <c r="G46" s="44"/>
    </row>
    <row r="47" spans="1:8">
      <c r="A47" s="40" t="s">
        <v>3</v>
      </c>
      <c r="B47" s="17"/>
      <c r="C47" s="43"/>
      <c r="D47" s="43"/>
      <c r="E47" s="43"/>
      <c r="F47" s="43"/>
      <c r="G47" s="43"/>
    </row>
    <row r="48" spans="1:8" ht="28.5" customHeight="1">
      <c r="A48" s="40" t="s">
        <v>30</v>
      </c>
      <c r="B48" s="17" t="s">
        <v>31</v>
      </c>
      <c r="C48" s="43">
        <f t="shared" ref="C48" si="10">C49+C50</f>
        <v>-282</v>
      </c>
      <c r="D48" s="43">
        <f t="shared" ref="D48:E48" si="11">D49+D50</f>
        <v>1009.5</v>
      </c>
      <c r="E48" s="43">
        <f t="shared" si="11"/>
        <v>63.900000000000546</v>
      </c>
      <c r="F48" s="43"/>
      <c r="G48" s="43"/>
    </row>
    <row r="49" spans="1:7" ht="28.5" customHeight="1">
      <c r="A49" s="30" t="s">
        <v>32</v>
      </c>
      <c r="B49" s="31" t="s">
        <v>33</v>
      </c>
      <c r="C49" s="43">
        <v>-2410.3000000000002</v>
      </c>
      <c r="D49" s="38">
        <v>-12566.9</v>
      </c>
      <c r="E49" s="38">
        <v>-4657.3999999999996</v>
      </c>
      <c r="F49" s="38"/>
      <c r="G49" s="38"/>
    </row>
    <row r="50" spans="1:7" ht="33" customHeight="1">
      <c r="A50" s="40" t="s">
        <v>34</v>
      </c>
      <c r="B50" s="17" t="s">
        <v>35</v>
      </c>
      <c r="C50" s="43">
        <v>2128.3000000000002</v>
      </c>
      <c r="D50" s="43">
        <v>13576.4</v>
      </c>
      <c r="E50" s="43">
        <v>4721.3</v>
      </c>
      <c r="F50" s="43"/>
      <c r="G50" s="43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52" t="s">
        <v>41</v>
      </c>
      <c r="B54" s="52"/>
      <c r="C54" s="52"/>
      <c r="D54" s="52"/>
      <c r="E54" s="52"/>
      <c r="F54" s="52"/>
      <c r="G54" s="52"/>
    </row>
    <row r="55" spans="1:7">
      <c r="A55" s="4"/>
      <c r="B55" s="4"/>
      <c r="C55" s="4"/>
      <c r="D55" s="4"/>
      <c r="E55" s="4"/>
      <c r="F55" s="4"/>
      <c r="G55" s="4"/>
    </row>
  </sheetData>
  <mergeCells count="2">
    <mergeCell ref="A54:G54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6" sqref="D6"/>
    </sheetView>
  </sheetViews>
  <sheetFormatPr defaultRowHeight="15"/>
  <cols>
    <col min="1" max="1" width="22.28515625" style="1" customWidth="1"/>
    <col min="2" max="2" width="15.7109375" style="1" customWidth="1"/>
    <col min="3" max="3" width="13.42578125" style="1" customWidth="1"/>
    <col min="4" max="4" width="17.7109375" style="1" customWidth="1"/>
    <col min="5" max="5" width="13" style="1" customWidth="1"/>
    <col min="6" max="6" width="13.5703125" style="1" customWidth="1"/>
    <col min="7" max="7" width="13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53" t="s">
        <v>95</v>
      </c>
      <c r="B2" s="52"/>
      <c r="C2" s="52"/>
      <c r="D2" s="52"/>
      <c r="E2" s="52"/>
      <c r="F2" s="52"/>
      <c r="G2" s="52"/>
    </row>
    <row r="3" spans="1:7">
      <c r="A3" s="4"/>
      <c r="B3" s="4"/>
      <c r="C3" s="4"/>
      <c r="D3" s="4"/>
      <c r="E3" s="4"/>
      <c r="F3" s="4"/>
      <c r="G3" s="5"/>
    </row>
    <row r="4" spans="1:7" ht="73.5" customHeight="1">
      <c r="A4" s="20" t="s">
        <v>36</v>
      </c>
      <c r="B4" s="20" t="s">
        <v>37</v>
      </c>
      <c r="C4" s="20" t="s">
        <v>96</v>
      </c>
      <c r="D4" s="20" t="s">
        <v>97</v>
      </c>
      <c r="E4" s="20" t="s">
        <v>98</v>
      </c>
      <c r="F4" s="20" t="s">
        <v>88</v>
      </c>
      <c r="G4" s="20" t="s">
        <v>87</v>
      </c>
    </row>
    <row r="5" spans="1:7" ht="50.25" customHeight="1">
      <c r="A5" s="21" t="s">
        <v>38</v>
      </c>
      <c r="B5" s="50">
        <v>4.5</v>
      </c>
      <c r="C5" s="51">
        <v>898.2</v>
      </c>
      <c r="D5" s="51">
        <v>2360.3000000000002</v>
      </c>
      <c r="E5" s="51">
        <v>1194.8</v>
      </c>
      <c r="F5" s="51">
        <f>E5/D5*100</f>
        <v>50.620683811379905</v>
      </c>
      <c r="G5" s="51">
        <f>E5/C5*100</f>
        <v>133.02159875306168</v>
      </c>
    </row>
    <row r="6" spans="1:7" ht="60" customHeight="1">
      <c r="A6" s="22" t="s">
        <v>39</v>
      </c>
      <c r="B6" s="50">
        <v>1.8</v>
      </c>
      <c r="C6" s="51">
        <v>318.5</v>
      </c>
      <c r="D6" s="51">
        <v>1293.9000000000001</v>
      </c>
      <c r="E6" s="51">
        <v>589.9</v>
      </c>
      <c r="F6" s="51">
        <f>E6/D6*100</f>
        <v>45.590849370121333</v>
      </c>
      <c r="G6" s="51">
        <f>E6/C6*100</f>
        <v>185.21193092621664</v>
      </c>
    </row>
    <row r="7" spans="1:7" ht="52.5" customHeight="1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52" t="s">
        <v>41</v>
      </c>
      <c r="B10" s="52"/>
      <c r="C10" s="52"/>
      <c r="D10" s="52"/>
      <c r="E10" s="52"/>
      <c r="F10" s="52"/>
      <c r="G10" s="52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8" sqref="F8"/>
    </sheetView>
  </sheetViews>
  <sheetFormatPr defaultRowHeight="15"/>
  <cols>
    <col min="1" max="1" width="31.425781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3" style="1" customWidth="1"/>
    <col min="6" max="6" width="13.42578125" style="1" customWidth="1"/>
    <col min="7" max="16384" width="9.140625" style="1"/>
  </cols>
  <sheetData>
    <row r="1" spans="1:6">
      <c r="A1" s="4"/>
      <c r="B1" s="4"/>
      <c r="C1" s="4"/>
      <c r="D1" s="4"/>
      <c r="E1" s="4"/>
      <c r="F1" s="4"/>
    </row>
    <row r="2" spans="1:6" ht="96" customHeight="1">
      <c r="A2" s="53" t="s">
        <v>99</v>
      </c>
      <c r="B2" s="52"/>
      <c r="C2" s="52"/>
      <c r="D2" s="52"/>
      <c r="E2" s="52"/>
      <c r="F2" s="52"/>
    </row>
    <row r="3" spans="1:6">
      <c r="A3" s="4"/>
      <c r="B3" s="4"/>
      <c r="C3" s="4"/>
      <c r="D3" s="4"/>
      <c r="E3" s="4"/>
      <c r="F3" s="5"/>
    </row>
    <row r="4" spans="1:6" ht="72.75" customHeight="1">
      <c r="A4" s="6" t="s">
        <v>68</v>
      </c>
      <c r="B4" s="3" t="s">
        <v>96</v>
      </c>
      <c r="C4" s="3" t="s">
        <v>97</v>
      </c>
      <c r="D4" s="3" t="s">
        <v>98</v>
      </c>
      <c r="E4" s="6" t="s">
        <v>88</v>
      </c>
      <c r="F4" s="6" t="s">
        <v>87</v>
      </c>
    </row>
    <row r="5" spans="1:6" ht="84" customHeight="1">
      <c r="A5" s="32" t="s">
        <v>75</v>
      </c>
      <c r="B5" s="46">
        <v>0</v>
      </c>
      <c r="C5" s="46">
        <v>2</v>
      </c>
      <c r="D5" s="46">
        <v>0</v>
      </c>
      <c r="E5" s="46">
        <f t="shared" ref="E5:E9" si="0">D5/C5*100</f>
        <v>0</v>
      </c>
      <c r="F5" s="43">
        <v>0</v>
      </c>
    </row>
    <row r="6" spans="1:6" ht="83.25" customHeight="1">
      <c r="A6" s="33" t="s">
        <v>73</v>
      </c>
      <c r="B6" s="46">
        <v>27.8</v>
      </c>
      <c r="C6" s="46">
        <v>36.4</v>
      </c>
      <c r="D6" s="46">
        <v>3.6</v>
      </c>
      <c r="E6" s="46">
        <f t="shared" si="0"/>
        <v>9.8901098901098905</v>
      </c>
      <c r="F6" s="43">
        <f t="shared" ref="F6:F7" si="1">D6/B6*100</f>
        <v>12.949640287769784</v>
      </c>
    </row>
    <row r="7" spans="1:6" ht="101.25" customHeight="1">
      <c r="A7" s="34" t="s">
        <v>89</v>
      </c>
      <c r="B7" s="46">
        <v>51</v>
      </c>
      <c r="C7" s="46">
        <v>7966.4</v>
      </c>
      <c r="D7" s="46">
        <v>97</v>
      </c>
      <c r="E7" s="46">
        <f t="shared" si="0"/>
        <v>1.2176139787105844</v>
      </c>
      <c r="F7" s="43">
        <f t="shared" si="1"/>
        <v>190.19607843137254</v>
      </c>
    </row>
    <row r="8" spans="1:6" s="25" customFormat="1" ht="72" customHeight="1">
      <c r="A8" s="34" t="s">
        <v>90</v>
      </c>
      <c r="B8" s="46">
        <v>0</v>
      </c>
      <c r="C8" s="46">
        <v>1590.5</v>
      </c>
      <c r="D8" s="46">
        <v>679.7</v>
      </c>
      <c r="E8" s="46">
        <f t="shared" si="0"/>
        <v>42.734988997170703</v>
      </c>
      <c r="F8" s="43">
        <v>0</v>
      </c>
    </row>
    <row r="9" spans="1:6" ht="20.25" customHeight="1">
      <c r="A9" s="16" t="s">
        <v>69</v>
      </c>
      <c r="B9" s="39">
        <f>B6+B7+B5+B8</f>
        <v>78.8</v>
      </c>
      <c r="C9" s="39">
        <f t="shared" ref="C9:D9" si="2">C6+C7+C5+C8</f>
        <v>9595.2999999999993</v>
      </c>
      <c r="D9" s="39">
        <f t="shared" si="2"/>
        <v>780.30000000000007</v>
      </c>
      <c r="E9" s="39">
        <f t="shared" si="0"/>
        <v>8.1321063437307863</v>
      </c>
      <c r="F9" s="41" t="s">
        <v>102</v>
      </c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52" t="s">
        <v>70</v>
      </c>
      <c r="B13" s="52"/>
      <c r="C13" s="52"/>
      <c r="D13" s="52"/>
      <c r="E13" s="52"/>
      <c r="F13" s="52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2023-07-27T12:48:03Z</cp:lastPrinted>
  <dcterms:created xsi:type="dcterms:W3CDTF">2017-04-17T10:25:39Z</dcterms:created>
  <dcterms:modified xsi:type="dcterms:W3CDTF">2023-07-27T12:51:00Z</dcterms:modified>
</cp:coreProperties>
</file>