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70" yWindow="0" windowWidth="14460" windowHeight="12270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</definedNames>
  <calcPr calcId="124519"/>
</workbook>
</file>

<file path=xl/calcChain.xml><?xml version="1.0" encoding="utf-8"?>
<calcChain xmlns="http://schemas.openxmlformats.org/spreadsheetml/2006/main">
  <c r="D18" i="1"/>
  <c r="D5" s="1"/>
  <c r="E19"/>
  <c r="F19" s="1"/>
  <c r="C19"/>
  <c r="C18" s="1"/>
  <c r="G8"/>
  <c r="G9"/>
  <c r="G11"/>
  <c r="G12"/>
  <c r="G13"/>
  <c r="G14"/>
  <c r="G15"/>
  <c r="G20"/>
  <c r="G23"/>
  <c r="G24"/>
  <c r="G25"/>
  <c r="G26"/>
  <c r="F8"/>
  <c r="F9"/>
  <c r="F10"/>
  <c r="F11"/>
  <c r="F12"/>
  <c r="F13"/>
  <c r="F14"/>
  <c r="F15"/>
  <c r="F16"/>
  <c r="F17"/>
  <c r="F20"/>
  <c r="F21"/>
  <c r="F22"/>
  <c r="F23"/>
  <c r="F24"/>
  <c r="F25"/>
  <c r="F26"/>
  <c r="F7"/>
  <c r="E18" l="1"/>
  <c r="E5" s="1"/>
  <c r="G18" l="1"/>
  <c r="F18"/>
  <c r="F6" i="3"/>
  <c r="G30" i="1"/>
  <c r="G34"/>
  <c r="G40"/>
  <c r="G42"/>
  <c r="F30"/>
  <c r="F31"/>
  <c r="F32"/>
  <c r="F34"/>
  <c r="F36"/>
  <c r="F37"/>
  <c r="F40"/>
  <c r="F42"/>
  <c r="D41"/>
  <c r="E41"/>
  <c r="G41" s="1"/>
  <c r="D38"/>
  <c r="E38"/>
  <c r="D35"/>
  <c r="E35"/>
  <c r="D33"/>
  <c r="E33"/>
  <c r="D29"/>
  <c r="E29"/>
  <c r="G29" s="1"/>
  <c r="C38"/>
  <c r="C35"/>
  <c r="C33"/>
  <c r="C29"/>
  <c r="C41"/>
  <c r="G7"/>
  <c r="E8" i="3"/>
  <c r="E5"/>
  <c r="E6"/>
  <c r="F5" i="1"/>
  <c r="F33" l="1"/>
  <c r="G33"/>
  <c r="F38"/>
  <c r="F41"/>
  <c r="G38"/>
  <c r="F35"/>
  <c r="F29"/>
  <c r="G5"/>
  <c r="D27" l="1"/>
  <c r="E27"/>
  <c r="G27" l="1"/>
  <c r="F27"/>
  <c r="B9" i="3"/>
  <c r="C46" i="1"/>
  <c r="C44" s="1"/>
  <c r="C27"/>
  <c r="C9" i="3"/>
  <c r="D9"/>
  <c r="F9" s="1"/>
  <c r="E9" l="1"/>
  <c r="C43" i="1"/>
  <c r="D43" l="1"/>
  <c r="E43"/>
  <c r="D46"/>
  <c r="D44" s="1"/>
  <c r="E46"/>
  <c r="E44" s="1"/>
  <c r="G6" i="2" l="1"/>
  <c r="F6"/>
  <c r="G5"/>
  <c r="F5"/>
</calcChain>
</file>

<file path=xl/sharedStrings.xml><?xml version="1.0" encoding="utf-8"?>
<sst xmlns="http://schemas.openxmlformats.org/spreadsheetml/2006/main" count="112" uniqueCount="98">
  <si>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</si>
  <si>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</si>
  <si>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</si>
  <si>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</si>
  <si>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</si>
  <si>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</si>
  <si>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</si>
  <si>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</si>
  <si>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</si>
  <si>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</si>
  <si>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</si>
  <si>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</si>
  <si>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</si>
  <si>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</si>
  <si>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</si>
  <si>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</si>
  <si>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</si>
  <si>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</si>
  <si>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</si>
  <si>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Другие вопросы в области национальной экономики</t>
  </si>
  <si>
    <t>00 0412 0000000000 000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</si>
  <si>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</si>
  <si>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</si>
  <si>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</si>
  <si>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</si>
  <si>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</si>
  <si>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</si>
  <si>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</si>
  <si>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</si>
  <si>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</si>
  <si>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</si>
  <si>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</si>
  <si>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</si>
  <si>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</si>
  <si>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</si>
  <si>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</si>
  <si>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</si>
  <si>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</si>
  <si>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</si>
  <si>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</si>
  <si>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</si>
  <si>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</si>
  <si>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</si>
  <si>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</si>
  <si>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</si>
  <si>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</si>
  <si>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</si>
  <si>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</si>
  <si>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</si>
  <si>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</si>
  <si>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</si>
  <si>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</si>
  <si>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</si>
  <si>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</si>
  <si>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</si>
  <si>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</si>
  <si>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</si>
  <si>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</si>
  <si>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 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</si>
  <si>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</si>
  <si>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</si>
  <si>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Дотация на выравнивание бюджетной обеспеченности поселений за счет средств местного бюджета из районного фонда финансовой поддержки поселений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</si>
  <si>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</si>
  <si>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</si>
  <si>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</si>
  <si>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</si>
  <si>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</si>
  <si>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</si>
  <si>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</si>
  <si>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</si>
  <si>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</si>
  <si>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</si>
  <si>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</si>
  <si>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</si>
  <si>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</si>
  <si>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Яковлевского муниципального образования Базарно-Карабулакского муниципального района"</t>
  </si>
  <si>
    <t>Муниципальная программа "Ремонт автомобильных дорог Яковлевского муниципального образования Базарно-Карабулакского муниципального района"</t>
  </si>
  <si>
    <t>Культура и кинематография</t>
  </si>
  <si>
    <t>Муниципальная программа "Обеспечение первичных мер пожарной безопасности Яковлевского муниципального образования Базарно-Карабулакского муниципального района"</t>
  </si>
  <si>
    <t xml:space="preserve">Муниципальная программа "Обеспечение комплексного развития территорий Яковлевского муниципального образования Базарно-Карабулакского муниципального района" </t>
  </si>
  <si>
    <t>20216001100001151</t>
  </si>
  <si>
    <t>20216001100002151</t>
  </si>
  <si>
    <t>% исполнения плана                       2022 года</t>
  </si>
  <si>
    <t>% исполнения 2022 года к 2021 году</t>
  </si>
  <si>
    <t>Налоги на товары (работы, услуги) реализуемые на территории Российской Федерации</t>
  </si>
  <si>
    <t xml:space="preserve"> Субсидии бюджетам сельских поселений области на осуществление дорожной деятельности
 в отношении автомобильных дорог общего пользования местного значения 
в границах населенных пунктов сельских поселений за счет средств областного 
дорожного фонда</t>
  </si>
  <si>
    <t>20220000000000150</t>
  </si>
  <si>
    <t xml:space="preserve">Сведения об исполнении бюджета Яковлевского муниципального образования                                                                                                           Базарно-Карабулакского муниципального района 
на 1 июля 2022 года          
</t>
  </si>
  <si>
    <t>Исполнено на 1 июля 2021 г. (тыс.руб)</t>
  </si>
  <si>
    <t>Утвержденные бюджетные назначения на           1 июля 2022 г. (тыс.руб)</t>
  </si>
  <si>
    <t>Исполнено на 1 июля 2022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</si>
  <si>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Яковлевского муниципального образования                            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                                      по расходам в разрезе муниципальных программ
на 1 июля 2022 года     
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</si>
  <si>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Яковлевскому муниципальному образованию Базарно-Карабулакского муниципального района
на 1 июля 2022 года     
</t>
  </si>
  <si>
    <t>св. 2,1 раза</t>
  </si>
  <si>
    <t>Инициативные платежи</t>
  </si>
  <si>
    <t>св. 2,5 раза</t>
  </si>
  <si>
    <t>св. 2,8 раза</t>
  </si>
  <si>
    <t>Исполнено на               1 июля 2022 г. (тыс.руб)</t>
  </si>
</sst>
</file>

<file path=xl/styles.xml><?xml version="1.0" encoding="utf-8"?>
<styleSheet xmlns="http://schemas.openxmlformats.org/spreadsheetml/2006/main">
  <numFmts count="2">
    <numFmt numFmtId="164" formatCode="_-* #,##0.0\ _₽_-;\-* #,##0.0\ _₽_-;_-* &quot;-&quot;?\ _₽_-;_-@_-"/>
    <numFmt numFmtId="165" formatCode="000"/>
  </numFmts>
  <fonts count="1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5" fontId="6" fillId="0" borderId="1" xfId="2" applyNumberFormat="1" applyFont="1" applyFill="1" applyBorder="1" applyAlignment="1" applyProtection="1">
      <alignment wrapText="1"/>
      <protection hidden="1"/>
    </xf>
    <xf numFmtId="165" fontId="6" fillId="0" borderId="1" xfId="3" applyNumberFormat="1" applyFont="1" applyFill="1" applyBorder="1" applyAlignment="1" applyProtection="1">
      <alignment wrapText="1"/>
      <protection hidden="1"/>
    </xf>
    <xf numFmtId="165" fontId="6" fillId="0" borderId="3" xfId="1" applyNumberFormat="1" applyFont="1" applyFill="1" applyBorder="1" applyAlignment="1" applyProtection="1">
      <alignment wrapText="1"/>
      <protection hidden="1"/>
    </xf>
    <xf numFmtId="0" fontId="3" fillId="0" borderId="0" xfId="0" applyFont="1"/>
    <xf numFmtId="165" fontId="6" fillId="0" borderId="1" xfId="3" applyNumberFormat="1" applyFont="1" applyFill="1" applyBorder="1" applyAlignment="1" applyProtection="1">
      <alignment wrapText="1"/>
      <protection hidden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top" wrapText="1"/>
    </xf>
    <xf numFmtId="37" fontId="13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1" fontId="14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49" fontId="14" fillId="0" borderId="1" xfId="0" applyNumberFormat="1" applyFont="1" applyBorder="1" applyAlignment="1">
      <alignment horizontal="right" vertical="center" wrapText="1"/>
    </xf>
    <xf numFmtId="9" fontId="14" fillId="0" borderId="1" xfId="4" applyFont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164" fontId="1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workbookViewId="0">
      <selection activeCell="D14" sqref="D14"/>
    </sheetView>
  </sheetViews>
  <sheetFormatPr defaultRowHeight="15"/>
  <cols>
    <col min="1" max="1" width="25.42578125" style="18" customWidth="1"/>
    <col min="2" max="2" width="23.28515625" style="18" customWidth="1"/>
    <col min="3" max="3" width="12.7109375" style="18" customWidth="1"/>
    <col min="4" max="4" width="15" style="18" customWidth="1"/>
    <col min="5" max="5" width="11.5703125" style="18" customWidth="1"/>
    <col min="6" max="6" width="11.140625" style="18" customWidth="1"/>
    <col min="7" max="7" width="12.7109375" style="18" customWidth="1"/>
    <col min="8" max="16384" width="9.140625" style="18"/>
  </cols>
  <sheetData>
    <row r="2" spans="1:7" ht="58.5" customHeight="1">
      <c r="A2" s="43" t="s">
        <v>87</v>
      </c>
      <c r="B2" s="42"/>
      <c r="C2" s="42"/>
      <c r="D2" s="42"/>
      <c r="E2" s="42"/>
      <c r="F2" s="42"/>
      <c r="G2" s="42"/>
    </row>
    <row r="3" spans="1:7">
      <c r="G3" s="19" t="s">
        <v>42</v>
      </c>
    </row>
    <row r="4" spans="1:7" ht="70.5" customHeight="1">
      <c r="A4" s="20" t="s">
        <v>0</v>
      </c>
      <c r="B4" s="20" t="s">
        <v>1</v>
      </c>
      <c r="C4" s="20" t="s">
        <v>88</v>
      </c>
      <c r="D4" s="20" t="s">
        <v>89</v>
      </c>
      <c r="E4" s="20" t="s">
        <v>90</v>
      </c>
      <c r="F4" s="20" t="s">
        <v>82</v>
      </c>
      <c r="G4" s="20" t="s">
        <v>83</v>
      </c>
    </row>
    <row r="5" spans="1:7" ht="18" customHeight="1">
      <c r="A5" s="21" t="s">
        <v>2</v>
      </c>
      <c r="B5" s="22"/>
      <c r="C5" s="23">
        <v>1944.7</v>
      </c>
      <c r="D5" s="23">
        <f>D7+D18</f>
        <v>12946.100000000002</v>
      </c>
      <c r="E5" s="23">
        <f>E7+E18</f>
        <v>2303.6</v>
      </c>
      <c r="F5" s="23">
        <f t="shared" ref="F5:F42" si="0">E5/D5*100</f>
        <v>17.793775731687532</v>
      </c>
      <c r="G5" s="23">
        <f>E5/C5*100</f>
        <v>118.45528873348074</v>
      </c>
    </row>
    <row r="6" spans="1:7" ht="15" customHeight="1">
      <c r="A6" s="24" t="s">
        <v>3</v>
      </c>
      <c r="B6" s="25"/>
      <c r="C6" s="26"/>
      <c r="D6" s="26"/>
      <c r="E6" s="26"/>
      <c r="F6" s="27"/>
      <c r="G6" s="23"/>
    </row>
    <row r="7" spans="1:7" ht="28.5" customHeight="1">
      <c r="A7" s="28" t="s">
        <v>44</v>
      </c>
      <c r="B7" s="29">
        <v>1E+16</v>
      </c>
      <c r="C7" s="30">
        <v>1267.9000000000001</v>
      </c>
      <c r="D7" s="30">
        <v>4307.3</v>
      </c>
      <c r="E7" s="30">
        <v>1256.5999999999999</v>
      </c>
      <c r="F7" s="27">
        <f>E7/D7*100</f>
        <v>29.173728321686436</v>
      </c>
      <c r="G7" s="27">
        <f t="shared" ref="G7:G42" si="1">E7/C7*100</f>
        <v>99.108762520703507</v>
      </c>
    </row>
    <row r="8" spans="1:7" ht="16.5" customHeight="1">
      <c r="A8" s="28" t="s">
        <v>45</v>
      </c>
      <c r="B8" s="29">
        <v>1.01E+16</v>
      </c>
      <c r="C8" s="30">
        <v>227.2</v>
      </c>
      <c r="D8" s="30">
        <v>911.4</v>
      </c>
      <c r="E8" s="30">
        <v>316.5</v>
      </c>
      <c r="F8" s="27">
        <f t="shared" ref="F8:F26" si="2">E8/D8*100</f>
        <v>34.726793943383804</v>
      </c>
      <c r="G8" s="27">
        <f t="shared" si="1"/>
        <v>139.30457746478874</v>
      </c>
    </row>
    <row r="9" spans="1:7" ht="31.5" customHeight="1">
      <c r="A9" s="28" t="s">
        <v>46</v>
      </c>
      <c r="B9" s="31" t="s">
        <v>47</v>
      </c>
      <c r="C9" s="30">
        <v>227.2</v>
      </c>
      <c r="D9" s="30">
        <v>911.4</v>
      </c>
      <c r="E9" s="30">
        <v>316.5</v>
      </c>
      <c r="F9" s="27">
        <f t="shared" si="2"/>
        <v>34.726793943383804</v>
      </c>
      <c r="G9" s="27">
        <f t="shared" si="1"/>
        <v>139.30457746478874</v>
      </c>
    </row>
    <row r="10" spans="1:7" ht="59.25" customHeight="1">
      <c r="A10" s="28" t="s">
        <v>84</v>
      </c>
      <c r="B10" s="29">
        <v>1.03E+16</v>
      </c>
      <c r="C10" s="30">
        <v>0</v>
      </c>
      <c r="D10" s="30">
        <v>967.4</v>
      </c>
      <c r="E10" s="30">
        <v>528.4</v>
      </c>
      <c r="F10" s="27">
        <f t="shared" si="2"/>
        <v>54.62063262352698</v>
      </c>
      <c r="G10" s="27">
        <v>0</v>
      </c>
    </row>
    <row r="11" spans="1:7">
      <c r="A11" s="28" t="s">
        <v>48</v>
      </c>
      <c r="B11" s="29">
        <v>1.05E+16</v>
      </c>
      <c r="C11" s="30">
        <v>706.3</v>
      </c>
      <c r="D11" s="30">
        <v>29.7</v>
      </c>
      <c r="E11" s="30">
        <v>29</v>
      </c>
      <c r="F11" s="27">
        <f t="shared" si="2"/>
        <v>97.643097643097647</v>
      </c>
      <c r="G11" s="27">
        <f t="shared" si="1"/>
        <v>4.1059040067959796</v>
      </c>
    </row>
    <row r="12" spans="1:7" ht="29.25" customHeight="1">
      <c r="A12" s="28" t="s">
        <v>49</v>
      </c>
      <c r="B12" s="31" t="s">
        <v>50</v>
      </c>
      <c r="C12" s="30">
        <v>706.3</v>
      </c>
      <c r="D12" s="30">
        <v>29.7</v>
      </c>
      <c r="E12" s="30">
        <v>29</v>
      </c>
      <c r="F12" s="27">
        <f t="shared" si="2"/>
        <v>97.643097643097647</v>
      </c>
      <c r="G12" s="27">
        <f t="shared" si="1"/>
        <v>4.1059040067959796</v>
      </c>
    </row>
    <row r="13" spans="1:7">
      <c r="A13" s="28" t="s">
        <v>51</v>
      </c>
      <c r="B13" s="29">
        <v>1.06E+16</v>
      </c>
      <c r="C13" s="30">
        <v>334.5</v>
      </c>
      <c r="D13" s="30">
        <v>1794.2</v>
      </c>
      <c r="E13" s="30">
        <v>382.1</v>
      </c>
      <c r="F13" s="27">
        <f t="shared" si="2"/>
        <v>21.296399509530712</v>
      </c>
      <c r="G13" s="27">
        <f t="shared" si="1"/>
        <v>114.23019431988041</v>
      </c>
    </row>
    <row r="14" spans="1:7" ht="28.5" customHeight="1">
      <c r="A14" s="28" t="s">
        <v>52</v>
      </c>
      <c r="B14" s="31" t="s">
        <v>53</v>
      </c>
      <c r="C14" s="30">
        <v>106.1</v>
      </c>
      <c r="D14" s="30">
        <v>355</v>
      </c>
      <c r="E14" s="30">
        <v>133.1</v>
      </c>
      <c r="F14" s="27">
        <f t="shared" si="2"/>
        <v>37.492957746478872</v>
      </c>
      <c r="G14" s="27">
        <f t="shared" si="1"/>
        <v>125.44769085768144</v>
      </c>
    </row>
    <row r="15" spans="1:7">
      <c r="A15" s="28" t="s">
        <v>54</v>
      </c>
      <c r="B15" s="29">
        <v>1.06060000000001E+16</v>
      </c>
      <c r="C15" s="30">
        <v>228.4</v>
      </c>
      <c r="D15" s="30">
        <v>1439.2</v>
      </c>
      <c r="E15" s="30">
        <v>248.9</v>
      </c>
      <c r="F15" s="27">
        <f t="shared" si="2"/>
        <v>17.294330183435243</v>
      </c>
      <c r="G15" s="27">
        <f t="shared" si="1"/>
        <v>108.97548161120841</v>
      </c>
    </row>
    <row r="16" spans="1:7">
      <c r="A16" s="28" t="s">
        <v>55</v>
      </c>
      <c r="B16" s="29">
        <v>1.08E+16</v>
      </c>
      <c r="C16" s="30">
        <v>0</v>
      </c>
      <c r="D16" s="30">
        <v>0.6</v>
      </c>
      <c r="E16" s="30">
        <v>0.6</v>
      </c>
      <c r="F16" s="27">
        <f t="shared" si="2"/>
        <v>100</v>
      </c>
      <c r="G16" s="27">
        <v>0</v>
      </c>
    </row>
    <row r="17" spans="1:7">
      <c r="A17" s="32" t="s">
        <v>94</v>
      </c>
      <c r="B17" s="29">
        <v>1.1715E+16</v>
      </c>
      <c r="C17" s="30">
        <v>0</v>
      </c>
      <c r="D17" s="30">
        <v>604</v>
      </c>
      <c r="E17" s="30">
        <v>0</v>
      </c>
      <c r="F17" s="27">
        <f t="shared" si="2"/>
        <v>0</v>
      </c>
      <c r="G17" s="27">
        <v>0</v>
      </c>
    </row>
    <row r="18" spans="1:7" ht="58.5" customHeight="1">
      <c r="A18" s="28" t="s">
        <v>56</v>
      </c>
      <c r="B18" s="31" t="s">
        <v>57</v>
      </c>
      <c r="C18" s="30">
        <f>C19+C23+C25+C22</f>
        <v>676.7</v>
      </c>
      <c r="D18" s="30">
        <f>D19+D23+D25+D22</f>
        <v>8638.8000000000011</v>
      </c>
      <c r="E18" s="30">
        <f>E19+E23+E25</f>
        <v>1047</v>
      </c>
      <c r="F18" s="27">
        <f t="shared" si="2"/>
        <v>12.119738852618418</v>
      </c>
      <c r="G18" s="27">
        <f t="shared" si="1"/>
        <v>154.72144229348308</v>
      </c>
    </row>
    <row r="19" spans="1:7" ht="57" customHeight="1">
      <c r="A19" s="28" t="s">
        <v>58</v>
      </c>
      <c r="B19" s="31" t="s">
        <v>59</v>
      </c>
      <c r="C19" s="30">
        <f>C20+C21</f>
        <v>320.39999999999998</v>
      </c>
      <c r="D19" s="30">
        <v>1072</v>
      </c>
      <c r="E19" s="30">
        <f>E20+E21</f>
        <v>814.2</v>
      </c>
      <c r="F19" s="27">
        <f t="shared" si="2"/>
        <v>75.951492537313442</v>
      </c>
      <c r="G19" s="27" t="s">
        <v>95</v>
      </c>
    </row>
    <row r="20" spans="1:7" ht="57.75" customHeight="1">
      <c r="A20" s="28" t="s">
        <v>60</v>
      </c>
      <c r="B20" s="33" t="s">
        <v>80</v>
      </c>
      <c r="C20" s="30">
        <v>52.2</v>
      </c>
      <c r="D20" s="30">
        <v>108.3</v>
      </c>
      <c r="E20" s="30">
        <v>54.2</v>
      </c>
      <c r="F20" s="27">
        <f t="shared" si="2"/>
        <v>50.046168051708214</v>
      </c>
      <c r="G20" s="27">
        <f t="shared" si="1"/>
        <v>103.83141762452108</v>
      </c>
    </row>
    <row r="21" spans="1:7" ht="79.5" customHeight="1">
      <c r="A21" s="28" t="s">
        <v>61</v>
      </c>
      <c r="B21" s="33" t="s">
        <v>81</v>
      </c>
      <c r="C21" s="30">
        <v>268.2</v>
      </c>
      <c r="D21" s="30">
        <v>963.7</v>
      </c>
      <c r="E21" s="30">
        <v>760</v>
      </c>
      <c r="F21" s="27">
        <f t="shared" si="2"/>
        <v>78.862716613053848</v>
      </c>
      <c r="G21" s="27" t="s">
        <v>96</v>
      </c>
    </row>
    <row r="22" spans="1:7" ht="147" customHeight="1">
      <c r="A22" s="46" t="s">
        <v>85</v>
      </c>
      <c r="B22" s="31" t="s">
        <v>86</v>
      </c>
      <c r="C22" s="30">
        <v>0</v>
      </c>
      <c r="D22" s="30">
        <v>6900.6</v>
      </c>
      <c r="E22" s="30">
        <v>0</v>
      </c>
      <c r="F22" s="27">
        <f t="shared" si="2"/>
        <v>0</v>
      </c>
      <c r="G22" s="27">
        <v>0</v>
      </c>
    </row>
    <row r="23" spans="1:7" ht="57" customHeight="1">
      <c r="A23" s="28" t="s">
        <v>62</v>
      </c>
      <c r="B23" s="31" t="s">
        <v>63</v>
      </c>
      <c r="C23" s="30">
        <v>89.3</v>
      </c>
      <c r="D23" s="30">
        <v>249.2</v>
      </c>
      <c r="E23" s="30">
        <v>105.3</v>
      </c>
      <c r="F23" s="27">
        <f t="shared" si="2"/>
        <v>42.255216693418937</v>
      </c>
      <c r="G23" s="27">
        <f t="shared" si="1"/>
        <v>117.9171332586786</v>
      </c>
    </row>
    <row r="24" spans="1:7" ht="80.25" customHeight="1">
      <c r="A24" s="28" t="s">
        <v>64</v>
      </c>
      <c r="B24" s="31" t="s">
        <v>65</v>
      </c>
      <c r="C24" s="30">
        <v>89.3</v>
      </c>
      <c r="D24" s="30">
        <v>249.2</v>
      </c>
      <c r="E24" s="30">
        <v>105.3</v>
      </c>
      <c r="F24" s="27">
        <f t="shared" si="2"/>
        <v>42.255216693418937</v>
      </c>
      <c r="G24" s="27">
        <f t="shared" si="1"/>
        <v>117.9171332586786</v>
      </c>
    </row>
    <row r="25" spans="1:7" ht="27.75" customHeight="1">
      <c r="A25" s="28" t="s">
        <v>66</v>
      </c>
      <c r="B25" s="31" t="s">
        <v>67</v>
      </c>
      <c r="C25" s="30">
        <v>267</v>
      </c>
      <c r="D25" s="30">
        <v>417</v>
      </c>
      <c r="E25" s="30">
        <v>127.5</v>
      </c>
      <c r="F25" s="27">
        <f t="shared" si="2"/>
        <v>30.575539568345324</v>
      </c>
      <c r="G25" s="27">
        <f t="shared" si="1"/>
        <v>47.752808988764045</v>
      </c>
    </row>
    <row r="26" spans="1:7" ht="42.75" customHeight="1">
      <c r="A26" s="28" t="s">
        <v>68</v>
      </c>
      <c r="B26" s="31" t="s">
        <v>69</v>
      </c>
      <c r="C26" s="30">
        <v>267</v>
      </c>
      <c r="D26" s="30">
        <v>417</v>
      </c>
      <c r="E26" s="30">
        <v>127.5</v>
      </c>
      <c r="F26" s="27">
        <f t="shared" si="2"/>
        <v>30.575539568345324</v>
      </c>
      <c r="G26" s="27">
        <f t="shared" si="1"/>
        <v>47.752808988764045</v>
      </c>
    </row>
    <row r="27" spans="1:7" ht="21" customHeight="1">
      <c r="A27" s="47" t="s">
        <v>4</v>
      </c>
      <c r="B27" s="48"/>
      <c r="C27" s="23">
        <f>C29+C33+C35+C38+C41</f>
        <v>1818.5</v>
      </c>
      <c r="D27" s="23">
        <f>D29+D33+D35+D38+D41</f>
        <v>13076.9</v>
      </c>
      <c r="E27" s="23">
        <f>E29+E33+E35+E38+E41</f>
        <v>2021.6</v>
      </c>
      <c r="F27" s="23">
        <f t="shared" si="0"/>
        <v>15.459321398802468</v>
      </c>
      <c r="G27" s="23">
        <f t="shared" si="1"/>
        <v>111.1685455045367</v>
      </c>
    </row>
    <row r="28" spans="1:7">
      <c r="A28" s="34" t="s">
        <v>3</v>
      </c>
      <c r="B28" s="35"/>
      <c r="C28" s="23"/>
      <c r="D28" s="23"/>
      <c r="E28" s="23"/>
      <c r="F28" s="27"/>
      <c r="G28" s="27"/>
    </row>
    <row r="29" spans="1:7" ht="25.5">
      <c r="A29" s="34" t="s">
        <v>5</v>
      </c>
      <c r="B29" s="36" t="s">
        <v>6</v>
      </c>
      <c r="C29" s="27">
        <f>C30+C31+C32</f>
        <v>1048.9000000000001</v>
      </c>
      <c r="D29" s="27">
        <f t="shared" ref="D29:E29" si="3">D30+D31+D32</f>
        <v>2713.2999999999997</v>
      </c>
      <c r="E29" s="27">
        <f t="shared" si="3"/>
        <v>1249</v>
      </c>
      <c r="F29" s="27">
        <f t="shared" si="0"/>
        <v>46.032506541849408</v>
      </c>
      <c r="G29" s="27">
        <f t="shared" si="1"/>
        <v>119.07712842024978</v>
      </c>
    </row>
    <row r="30" spans="1:7" ht="57" customHeight="1">
      <c r="A30" s="34" t="s">
        <v>7</v>
      </c>
      <c r="B30" s="37" t="s">
        <v>8</v>
      </c>
      <c r="C30" s="27">
        <v>1048.9000000000001</v>
      </c>
      <c r="D30" s="38">
        <v>2652.1</v>
      </c>
      <c r="E30" s="27">
        <v>1194.8</v>
      </c>
      <c r="F30" s="27">
        <f t="shared" si="0"/>
        <v>45.051091587798346</v>
      </c>
      <c r="G30" s="27">
        <f t="shared" si="1"/>
        <v>113.90981027743349</v>
      </c>
    </row>
    <row r="31" spans="1:7" ht="18" customHeight="1">
      <c r="A31" s="34" t="s">
        <v>73</v>
      </c>
      <c r="B31" s="37" t="s">
        <v>74</v>
      </c>
      <c r="C31" s="27">
        <v>0</v>
      </c>
      <c r="D31" s="38">
        <v>5</v>
      </c>
      <c r="E31" s="27">
        <v>0</v>
      </c>
      <c r="F31" s="27">
        <f t="shared" si="0"/>
        <v>0</v>
      </c>
      <c r="G31" s="27">
        <v>0</v>
      </c>
    </row>
    <row r="32" spans="1:7" ht="27.75" customHeight="1">
      <c r="A32" s="34" t="s">
        <v>9</v>
      </c>
      <c r="B32" s="36" t="s">
        <v>10</v>
      </c>
      <c r="C32" s="27">
        <v>0</v>
      </c>
      <c r="D32" s="27">
        <v>56.2</v>
      </c>
      <c r="E32" s="27">
        <v>54.2</v>
      </c>
      <c r="F32" s="27">
        <f t="shared" si="0"/>
        <v>96.441281138790032</v>
      </c>
      <c r="G32" s="27">
        <v>0</v>
      </c>
    </row>
    <row r="33" spans="1:7" ht="18" customHeight="1">
      <c r="A33" s="34" t="s">
        <v>11</v>
      </c>
      <c r="B33" s="36" t="s">
        <v>12</v>
      </c>
      <c r="C33" s="27">
        <f>C34</f>
        <v>89.3</v>
      </c>
      <c r="D33" s="27">
        <f t="shared" ref="D33:E33" si="4">D34</f>
        <v>249.2</v>
      </c>
      <c r="E33" s="27">
        <f t="shared" si="4"/>
        <v>105.3</v>
      </c>
      <c r="F33" s="27">
        <f t="shared" si="0"/>
        <v>42.255216693418937</v>
      </c>
      <c r="G33" s="27">
        <f t="shared" si="1"/>
        <v>117.9171332586786</v>
      </c>
    </row>
    <row r="34" spans="1:7" ht="30.75" customHeight="1">
      <c r="A34" s="34" t="s">
        <v>13</v>
      </c>
      <c r="B34" s="36" t="s">
        <v>14</v>
      </c>
      <c r="C34" s="27">
        <v>89.3</v>
      </c>
      <c r="D34" s="27">
        <v>249.2</v>
      </c>
      <c r="E34" s="27">
        <v>105.3</v>
      </c>
      <c r="F34" s="27">
        <f t="shared" si="0"/>
        <v>42.255216693418937</v>
      </c>
      <c r="G34" s="27">
        <f t="shared" si="1"/>
        <v>117.9171332586786</v>
      </c>
    </row>
    <row r="35" spans="1:7" ht="18.75" customHeight="1">
      <c r="A35" s="34" t="s">
        <v>15</v>
      </c>
      <c r="B35" s="36" t="s">
        <v>16</v>
      </c>
      <c r="C35" s="27">
        <f>C36+C37</f>
        <v>24</v>
      </c>
      <c r="D35" s="27">
        <f t="shared" ref="D35:E35" si="5">D36+D37</f>
        <v>6924.4</v>
      </c>
      <c r="E35" s="27">
        <f t="shared" si="5"/>
        <v>51</v>
      </c>
      <c r="F35" s="27">
        <f t="shared" si="0"/>
        <v>0.73652590838195375</v>
      </c>
      <c r="G35" s="27" t="s">
        <v>93</v>
      </c>
    </row>
    <row r="36" spans="1:7" ht="29.25" customHeight="1">
      <c r="A36" s="34" t="s">
        <v>17</v>
      </c>
      <c r="B36" s="36" t="s">
        <v>18</v>
      </c>
      <c r="C36" s="27">
        <v>24</v>
      </c>
      <c r="D36" s="27">
        <v>6874.4</v>
      </c>
      <c r="E36" s="27">
        <v>51</v>
      </c>
      <c r="F36" s="27">
        <f t="shared" si="0"/>
        <v>0.74188292796462241</v>
      </c>
      <c r="G36" s="27" t="s">
        <v>93</v>
      </c>
    </row>
    <row r="37" spans="1:7" ht="30.75" customHeight="1">
      <c r="A37" s="34" t="s">
        <v>19</v>
      </c>
      <c r="B37" s="36" t="s">
        <v>20</v>
      </c>
      <c r="C37" s="27">
        <v>0</v>
      </c>
      <c r="D37" s="27">
        <v>50</v>
      </c>
      <c r="E37" s="27">
        <v>0</v>
      </c>
      <c r="F37" s="27">
        <f t="shared" si="0"/>
        <v>0</v>
      </c>
      <c r="G37" s="27">
        <v>0</v>
      </c>
    </row>
    <row r="38" spans="1:7" ht="24.75" customHeight="1">
      <c r="A38" s="34" t="s">
        <v>21</v>
      </c>
      <c r="B38" s="36" t="s">
        <v>22</v>
      </c>
      <c r="C38" s="27">
        <f>C39+C40</f>
        <v>38.799999999999997</v>
      </c>
      <c r="D38" s="27">
        <f t="shared" ref="D38:E38" si="6">D39+D40</f>
        <v>1835.4</v>
      </c>
      <c r="E38" s="27">
        <f t="shared" si="6"/>
        <v>27.8</v>
      </c>
      <c r="F38" s="27">
        <f t="shared" si="0"/>
        <v>1.5146562057317206</v>
      </c>
      <c r="G38" s="27">
        <f t="shared" si="1"/>
        <v>71.649484536082483</v>
      </c>
    </row>
    <row r="39" spans="1:7" ht="21" customHeight="1">
      <c r="A39" s="34" t="s">
        <v>23</v>
      </c>
      <c r="B39" s="36" t="s">
        <v>24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</row>
    <row r="40" spans="1:7" ht="21" customHeight="1">
      <c r="A40" s="34" t="s">
        <v>25</v>
      </c>
      <c r="B40" s="36" t="s">
        <v>26</v>
      </c>
      <c r="C40" s="27">
        <v>38.799999999999997</v>
      </c>
      <c r="D40" s="27">
        <v>1835.4</v>
      </c>
      <c r="E40" s="27">
        <v>27.8</v>
      </c>
      <c r="F40" s="27">
        <f t="shared" si="0"/>
        <v>1.5146562057317206</v>
      </c>
      <c r="G40" s="27">
        <f t="shared" si="1"/>
        <v>71.649484536082483</v>
      </c>
    </row>
    <row r="41" spans="1:7" ht="18" customHeight="1">
      <c r="A41" s="34" t="s">
        <v>77</v>
      </c>
      <c r="B41" s="36" t="s">
        <v>27</v>
      </c>
      <c r="C41" s="27">
        <f>C42</f>
        <v>617.5</v>
      </c>
      <c r="D41" s="27">
        <f t="shared" ref="D41:E41" si="7">D42</f>
        <v>1354.6</v>
      </c>
      <c r="E41" s="27">
        <f t="shared" si="7"/>
        <v>588.5</v>
      </c>
      <c r="F41" s="27">
        <f t="shared" si="0"/>
        <v>43.444559279492104</v>
      </c>
      <c r="G41" s="27">
        <f t="shared" si="1"/>
        <v>95.303643724696357</v>
      </c>
    </row>
    <row r="42" spans="1:7" ht="18" customHeight="1">
      <c r="A42" s="34" t="s">
        <v>28</v>
      </c>
      <c r="B42" s="36" t="s">
        <v>29</v>
      </c>
      <c r="C42" s="27">
        <v>617.5</v>
      </c>
      <c r="D42" s="27">
        <v>1354.6</v>
      </c>
      <c r="E42" s="27">
        <v>588.5</v>
      </c>
      <c r="F42" s="27">
        <f t="shared" si="0"/>
        <v>43.444559279492104</v>
      </c>
      <c r="G42" s="27">
        <f t="shared" si="1"/>
        <v>95.303643724696357</v>
      </c>
    </row>
    <row r="43" spans="1:7" ht="42" customHeight="1">
      <c r="A43" s="34" t="s">
        <v>30</v>
      </c>
      <c r="B43" s="36"/>
      <c r="C43" s="27">
        <f>C5-C27</f>
        <v>126.20000000000005</v>
      </c>
      <c r="D43" s="27">
        <f>D5-D27</f>
        <v>-130.79999999999745</v>
      </c>
      <c r="E43" s="27">
        <f>E5-E27</f>
        <v>282</v>
      </c>
      <c r="F43" s="27"/>
      <c r="G43" s="27"/>
    </row>
    <row r="44" spans="1:7" ht="25.5">
      <c r="A44" s="35" t="s">
        <v>31</v>
      </c>
      <c r="B44" s="39"/>
      <c r="C44" s="23">
        <f t="shared" ref="C44" si="8">C46</f>
        <v>-126.20000000000005</v>
      </c>
      <c r="D44" s="23">
        <f t="shared" ref="D44:E44" si="9">D46</f>
        <v>130.79999999999927</v>
      </c>
      <c r="E44" s="23">
        <f t="shared" si="9"/>
        <v>-282</v>
      </c>
      <c r="F44" s="23"/>
      <c r="G44" s="23"/>
    </row>
    <row r="45" spans="1:7">
      <c r="A45" s="34" t="s">
        <v>3</v>
      </c>
      <c r="B45" s="36"/>
      <c r="C45" s="27"/>
      <c r="D45" s="27"/>
      <c r="E45" s="27"/>
      <c r="F45" s="27"/>
      <c r="G45" s="27"/>
    </row>
    <row r="46" spans="1:7" ht="42.75" customHeight="1">
      <c r="A46" s="34" t="s">
        <v>32</v>
      </c>
      <c r="B46" s="36" t="s">
        <v>33</v>
      </c>
      <c r="C46" s="27">
        <f t="shared" ref="C46" si="10">C47+C48</f>
        <v>-126.20000000000005</v>
      </c>
      <c r="D46" s="27">
        <f t="shared" ref="D46:E46" si="11">D47+D48</f>
        <v>130.79999999999927</v>
      </c>
      <c r="E46" s="27">
        <f t="shared" si="11"/>
        <v>-282</v>
      </c>
      <c r="F46" s="27"/>
      <c r="G46" s="27"/>
    </row>
    <row r="47" spans="1:7" ht="28.5" customHeight="1">
      <c r="A47" s="34" t="s">
        <v>34</v>
      </c>
      <c r="B47" s="36" t="s">
        <v>35</v>
      </c>
      <c r="C47" s="27">
        <v>-1968.3</v>
      </c>
      <c r="D47" s="27">
        <v>-12946.1</v>
      </c>
      <c r="E47" s="27">
        <v>-2410.3000000000002</v>
      </c>
      <c r="F47" s="27"/>
      <c r="G47" s="27"/>
    </row>
    <row r="48" spans="1:7" ht="33" customHeight="1">
      <c r="A48" s="34" t="s">
        <v>36</v>
      </c>
      <c r="B48" s="36" t="s">
        <v>37</v>
      </c>
      <c r="C48" s="27">
        <v>1842.1</v>
      </c>
      <c r="D48" s="27">
        <v>13076.9</v>
      </c>
      <c r="E48" s="27">
        <v>2128.3000000000002</v>
      </c>
      <c r="F48" s="27"/>
      <c r="G48" s="27"/>
    </row>
    <row r="52" spans="1:7">
      <c r="A52" s="42" t="s">
        <v>43</v>
      </c>
      <c r="B52" s="42"/>
      <c r="C52" s="42"/>
      <c r="D52" s="42"/>
      <c r="E52" s="42"/>
      <c r="F52" s="42"/>
      <c r="G52" s="42"/>
    </row>
  </sheetData>
  <mergeCells count="2">
    <mergeCell ref="A52:G52"/>
    <mergeCell ref="A2:G2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C9" sqref="C9"/>
    </sheetView>
  </sheetViews>
  <sheetFormatPr defaultRowHeight="15"/>
  <cols>
    <col min="1" max="1" width="22.28515625" style="5" customWidth="1"/>
    <col min="2" max="2" width="15.7109375" style="5" customWidth="1"/>
    <col min="3" max="3" width="10.42578125" style="5" customWidth="1"/>
    <col min="4" max="4" width="14.140625" style="5" customWidth="1"/>
    <col min="5" max="5" width="13" style="5" customWidth="1"/>
    <col min="6" max="6" width="13.5703125" style="5" customWidth="1"/>
    <col min="7" max="7" width="14.28515625" style="5" customWidth="1"/>
    <col min="8" max="16384" width="9.140625" style="5"/>
  </cols>
  <sheetData>
    <row r="2" spans="1:7" ht="96" customHeight="1">
      <c r="A2" s="44" t="s">
        <v>92</v>
      </c>
      <c r="B2" s="45"/>
      <c r="C2" s="45"/>
      <c r="D2" s="45"/>
      <c r="E2" s="45"/>
      <c r="F2" s="45"/>
      <c r="G2" s="45"/>
    </row>
    <row r="3" spans="1:7">
      <c r="G3" s="6"/>
    </row>
    <row r="4" spans="1:7" ht="73.5" customHeight="1">
      <c r="A4" s="1" t="s">
        <v>38</v>
      </c>
      <c r="B4" s="7" t="s">
        <v>39</v>
      </c>
      <c r="C4" s="1" t="s">
        <v>88</v>
      </c>
      <c r="D4" s="1" t="s">
        <v>89</v>
      </c>
      <c r="E4" s="1" t="s">
        <v>90</v>
      </c>
      <c r="F4" s="4" t="s">
        <v>82</v>
      </c>
      <c r="G4" s="4" t="s">
        <v>83</v>
      </c>
    </row>
    <row r="5" spans="1:7" ht="44.25" customHeight="1">
      <c r="A5" s="8" t="s">
        <v>40</v>
      </c>
      <c r="B5" s="40">
        <v>4.5</v>
      </c>
      <c r="C5" s="41">
        <v>634.70000000000005</v>
      </c>
      <c r="D5" s="41">
        <v>2178.1</v>
      </c>
      <c r="E5" s="41">
        <v>898.2</v>
      </c>
      <c r="F5" s="41">
        <f>E5/D5*100</f>
        <v>41.237776043340531</v>
      </c>
      <c r="G5" s="41">
        <f>E5/C5*100</f>
        <v>141.51567669765242</v>
      </c>
    </row>
    <row r="6" spans="1:7" ht="42.75" customHeight="1">
      <c r="A6" s="3" t="s">
        <v>41</v>
      </c>
      <c r="B6" s="40">
        <v>2</v>
      </c>
      <c r="C6" s="41">
        <v>338.2</v>
      </c>
      <c r="D6" s="41">
        <v>836.1</v>
      </c>
      <c r="E6" s="41">
        <v>318.5</v>
      </c>
      <c r="F6" s="41">
        <f>E6/D6*100</f>
        <v>38.093529482119365</v>
      </c>
      <c r="G6" s="41">
        <f>E6/C6*100</f>
        <v>94.175044352454179</v>
      </c>
    </row>
    <row r="10" spans="1:7">
      <c r="A10" s="45" t="s">
        <v>43</v>
      </c>
      <c r="B10" s="45"/>
      <c r="C10" s="45"/>
      <c r="D10" s="45"/>
      <c r="E10" s="45"/>
      <c r="F10" s="45"/>
      <c r="G10" s="45"/>
    </row>
  </sheetData>
  <mergeCells count="2">
    <mergeCell ref="A2:G2"/>
    <mergeCell ref="A10:G10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workbookViewId="0">
      <selection activeCell="A15" sqref="A15"/>
    </sheetView>
  </sheetViews>
  <sheetFormatPr defaultRowHeight="15"/>
  <cols>
    <col min="1" max="1" width="31.42578125" style="5" customWidth="1"/>
    <col min="2" max="2" width="12.7109375" style="5" customWidth="1"/>
    <col min="3" max="3" width="17.42578125" style="5" customWidth="1"/>
    <col min="4" max="4" width="14" style="5" customWidth="1"/>
    <col min="5" max="5" width="13" style="5" customWidth="1"/>
    <col min="6" max="6" width="13.42578125" style="5" customWidth="1"/>
    <col min="7" max="16384" width="9.140625" style="5"/>
  </cols>
  <sheetData>
    <row r="2" spans="1:6" ht="96" customHeight="1">
      <c r="A2" s="44" t="s">
        <v>91</v>
      </c>
      <c r="B2" s="45"/>
      <c r="C2" s="45"/>
      <c r="D2" s="45"/>
      <c r="E2" s="45"/>
      <c r="F2" s="45"/>
    </row>
    <row r="3" spans="1:6">
      <c r="F3" s="6"/>
    </row>
    <row r="4" spans="1:6" ht="66.75" customHeight="1">
      <c r="A4" s="4" t="s">
        <v>70</v>
      </c>
      <c r="B4" s="1" t="s">
        <v>88</v>
      </c>
      <c r="C4" s="1" t="s">
        <v>89</v>
      </c>
      <c r="D4" s="1" t="s">
        <v>97</v>
      </c>
      <c r="E4" s="4" t="s">
        <v>82</v>
      </c>
      <c r="F4" s="4" t="s">
        <v>83</v>
      </c>
    </row>
    <row r="5" spans="1:6" ht="78" customHeight="1">
      <c r="A5" s="11" t="s">
        <v>78</v>
      </c>
      <c r="B5" s="16">
        <v>0</v>
      </c>
      <c r="C5" s="16">
        <v>2</v>
      </c>
      <c r="D5" s="16">
        <v>0</v>
      </c>
      <c r="E5" s="16">
        <f t="shared" ref="E5:E9" si="0">D5/C5*100</f>
        <v>0</v>
      </c>
      <c r="F5" s="14">
        <v>0</v>
      </c>
    </row>
    <row r="6" spans="1:6" ht="76.5" customHeight="1">
      <c r="A6" s="10" t="s">
        <v>75</v>
      </c>
      <c r="B6" s="16">
        <v>38.799999999999997</v>
      </c>
      <c r="C6" s="16">
        <v>60.3</v>
      </c>
      <c r="D6" s="16">
        <v>27.8</v>
      </c>
      <c r="E6" s="16">
        <f t="shared" si="0"/>
        <v>46.1028192371476</v>
      </c>
      <c r="F6" s="14">
        <f>D6/B6*100</f>
        <v>71.649484536082483</v>
      </c>
    </row>
    <row r="7" spans="1:6" s="12" customFormat="1" ht="76.5" customHeight="1">
      <c r="A7" s="13" t="s">
        <v>79</v>
      </c>
      <c r="B7" s="16">
        <v>0</v>
      </c>
      <c r="C7" s="16">
        <v>0</v>
      </c>
      <c r="D7" s="16">
        <v>0</v>
      </c>
      <c r="E7" s="16">
        <v>0</v>
      </c>
      <c r="F7" s="27">
        <v>0</v>
      </c>
    </row>
    <row r="8" spans="1:6" ht="65.25" customHeight="1">
      <c r="A8" s="9" t="s">
        <v>76</v>
      </c>
      <c r="B8" s="16">
        <v>24</v>
      </c>
      <c r="C8" s="16">
        <v>6874.4</v>
      </c>
      <c r="D8" s="16">
        <v>51</v>
      </c>
      <c r="E8" s="16">
        <f t="shared" si="0"/>
        <v>0.74188292796462241</v>
      </c>
      <c r="F8" s="14" t="s">
        <v>93</v>
      </c>
    </row>
    <row r="9" spans="1:6">
      <c r="A9" s="2" t="s">
        <v>71</v>
      </c>
      <c r="B9" s="17">
        <f t="shared" ref="B9" si="1">B6+B8+B5+B7</f>
        <v>62.8</v>
      </c>
      <c r="C9" s="17">
        <f t="shared" ref="C9:D9" si="2">C6+C8+C5+C7</f>
        <v>6936.7</v>
      </c>
      <c r="D9" s="17">
        <f t="shared" si="2"/>
        <v>78.8</v>
      </c>
      <c r="E9" s="17">
        <f t="shared" si="0"/>
        <v>1.1359868525379502</v>
      </c>
      <c r="F9" s="15">
        <f t="shared" ref="F9" si="3">D9/B9*100</f>
        <v>125.47770700636943</v>
      </c>
    </row>
    <row r="13" spans="1:6">
      <c r="A13" s="45" t="s">
        <v>72</v>
      </c>
      <c r="B13" s="45"/>
      <c r="C13" s="45"/>
      <c r="D13" s="45"/>
      <c r="E13" s="45"/>
      <c r="F13" s="45"/>
    </row>
  </sheetData>
  <mergeCells count="2">
    <mergeCell ref="A2:F2"/>
    <mergeCell ref="A13:F1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bichurkina</cp:lastModifiedBy>
  <cp:lastPrinted>2022-07-27T12:50:30Z</cp:lastPrinted>
  <dcterms:created xsi:type="dcterms:W3CDTF">2017-04-17T10:25:39Z</dcterms:created>
  <dcterms:modified xsi:type="dcterms:W3CDTF">2022-07-27T13:04:32Z</dcterms:modified>
</cp:coreProperties>
</file>