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20" yWindow="510" windowWidth="13005" windowHeight="1176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1'!$G$21</definedName>
  </definedNames>
  <calcPr calcId="125725"/>
</workbook>
</file>

<file path=xl/calcChain.xml><?xml version="1.0" encoding="utf-8"?>
<calcChain xmlns="http://schemas.openxmlformats.org/spreadsheetml/2006/main">
  <c r="G11" i="1"/>
  <c r="G10"/>
  <c r="F11"/>
  <c r="F10"/>
  <c r="E16"/>
  <c r="D16"/>
  <c r="D25"/>
  <c r="E25"/>
  <c r="F9" i="3" l="1"/>
  <c r="F6"/>
  <c r="E9"/>
  <c r="E6"/>
  <c r="E5"/>
  <c r="E27" i="1"/>
  <c r="D27"/>
  <c r="G28"/>
  <c r="G30"/>
  <c r="G32"/>
  <c r="G37"/>
  <c r="G38"/>
  <c r="G40"/>
  <c r="F28"/>
  <c r="F29"/>
  <c r="F30"/>
  <c r="F32"/>
  <c r="F34"/>
  <c r="F35"/>
  <c r="F37"/>
  <c r="F38"/>
  <c r="F40"/>
  <c r="E39"/>
  <c r="F39" s="1"/>
  <c r="D39"/>
  <c r="E36"/>
  <c r="G36" s="1"/>
  <c r="D36"/>
  <c r="F36" s="1"/>
  <c r="E33"/>
  <c r="F33" s="1"/>
  <c r="D33"/>
  <c r="E31"/>
  <c r="D31"/>
  <c r="G27"/>
  <c r="B9" i="3"/>
  <c r="C44" i="1"/>
  <c r="C42" s="1"/>
  <c r="C25"/>
  <c r="C5"/>
  <c r="G8"/>
  <c r="G9"/>
  <c r="G12"/>
  <c r="G14"/>
  <c r="G17"/>
  <c r="G18"/>
  <c r="G19"/>
  <c r="G20"/>
  <c r="G21"/>
  <c r="G22"/>
  <c r="G23"/>
  <c r="F8"/>
  <c r="F9"/>
  <c r="F12"/>
  <c r="F13"/>
  <c r="F14"/>
  <c r="F16"/>
  <c r="F17"/>
  <c r="F18"/>
  <c r="F19"/>
  <c r="F20"/>
  <c r="F21"/>
  <c r="F22"/>
  <c r="F23"/>
  <c r="E8" i="3"/>
  <c r="C9"/>
  <c r="D9"/>
  <c r="C41" i="1" l="1"/>
  <c r="F31"/>
  <c r="G31"/>
  <c r="F27"/>
  <c r="G39"/>
  <c r="G7" l="1"/>
  <c r="F7" l="1"/>
  <c r="F5" l="1"/>
  <c r="G5"/>
  <c r="D41" l="1"/>
  <c r="E41"/>
  <c r="D44"/>
  <c r="D42" s="1"/>
  <c r="E44"/>
  <c r="E42" s="1"/>
  <c r="G6" i="2" l="1"/>
  <c r="F6"/>
  <c r="G5"/>
  <c r="F5"/>
  <c r="G25" i="1" l="1"/>
  <c r="F25"/>
</calcChain>
</file>

<file path=xl/sharedStrings.xml><?xml version="1.0" encoding="utf-8"?>
<sst xmlns="http://schemas.openxmlformats.org/spreadsheetml/2006/main" count="109" uniqueCount="98">
  <si>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</si>
  <si>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</si>
  <si>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</si>
  <si>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</si>
  <si>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</si>
  <si>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</si>
  <si>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</si>
  <si>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</si>
  <si>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</si>
  <si>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</si>
  <si>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</si>
  <si>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</si>
  <si>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</si>
  <si>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</si>
  <si>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</si>
  <si>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</si>
  <si>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</si>
  <si>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</si>
  <si>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</si>
  <si>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</si>
  <si>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</si>
  <si>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</si>
  <si>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</si>
  <si>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</si>
  <si>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</si>
  <si>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</si>
  <si>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</si>
  <si>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</si>
  <si>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</si>
  <si>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</si>
  <si>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</si>
  <si>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</si>
  <si>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</si>
  <si>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</si>
  <si>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</si>
  <si>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</si>
  <si>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</si>
  <si>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</si>
  <si>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</si>
  <si>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</si>
  <si>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</si>
  <si>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</si>
  <si>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</si>
  <si>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</si>
  <si>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</si>
  <si>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</si>
  <si>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</si>
  <si>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</si>
  <si>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</si>
  <si>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</si>
  <si>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</si>
  <si>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</si>
  <si>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</si>
  <si>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</si>
  <si>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</si>
  <si>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</si>
  <si>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</si>
  <si>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</si>
  <si>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</si>
  <si>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</si>
  <si>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</si>
  <si>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</si>
  <si>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</si>
  <si>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</si>
  <si>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</si>
  <si>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</si>
  <si>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</si>
  <si>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</si>
  <si>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</si>
  <si>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</si>
  <si>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</si>
  <si>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</si>
  <si>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</si>
  <si>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</si>
  <si>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</si>
  <si>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</si>
  <si>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Муниципальная программа "Ремонт автомобильных дорог Яковлевского муниципального образования Базарно-Карабулакского муниципального района"</t>
  </si>
  <si>
    <t>Культура и кинематография</t>
  </si>
  <si>
    <t>Исполнено на 1 апреля 2020 г. (тыс.руб)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</si>
  <si>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</si>
  <si>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 xml:space="preserve">Муниципальная программа "Обеспечение комплексного развития территорий Яковлевского муниципального образования Базарно-Карабулакского муниципального района" </t>
  </si>
  <si>
    <t>Исполнено на        1 апреля 2020 г. (тыс.руб)</t>
  </si>
  <si>
    <t>Безвозмездные перечисления организаций</t>
  </si>
  <si>
    <t>20405099100073150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</si>
  <si>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апреля 2021 года          
</t>
  </si>
  <si>
    <t>Утвержденные бюджетные назначения на           1 апреля 2021 г. (тыс.руб)</t>
  </si>
  <si>
    <t>Исполнено на 1 апреля 2021 г. (тыс.руб)</t>
  </si>
  <si>
    <t>% исполнения плана                       2021 года</t>
  </si>
  <si>
    <t>% исполнения 2021 года к 2020 году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</si>
  <si>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апреля 2021 года     
</t>
  </si>
  <si>
    <t>% исполнения плана 2021 года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</si>
  <si>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апреля 2021 года     
</t>
  </si>
  <si>
    <t>Исполнено на        1 апреля 2021 г. (тыс.руб)</t>
  </si>
  <si>
    <t>-</t>
  </si>
  <si>
    <t>20216001100001151</t>
  </si>
  <si>
    <t>20216001100002151</t>
  </si>
  <si>
    <t>св. 3,4 раза</t>
  </si>
  <si>
    <t>св. 6,0 раз</t>
  </si>
</sst>
</file>

<file path=xl/styles.xml><?xml version="1.0" encoding="utf-8"?>
<styleSheet xmlns="http://schemas.openxmlformats.org/spreadsheetml/2006/main">
  <numFmts count="3">
    <numFmt numFmtId="164" formatCode="_-* #,##0.0\ _₽_-;\-* #,##0.0\ _₽_-;_-* &quot;-&quot;?\ _₽_-;_-@_-"/>
    <numFmt numFmtId="165" formatCode="000"/>
    <numFmt numFmtId="166" formatCode="#,##0.0\ _₽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16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37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5" fontId="8" fillId="0" borderId="1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 applyProtection="1">
      <alignment wrapText="1"/>
      <protection hidden="1"/>
    </xf>
    <xf numFmtId="0" fontId="5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164" fontId="3" fillId="0" borderId="3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0"/>
  <sheetViews>
    <sheetView zoomScaleNormal="100" workbookViewId="0">
      <selection activeCell="G17" sqref="G17"/>
    </sheetView>
  </sheetViews>
  <sheetFormatPr defaultRowHeight="15"/>
  <cols>
    <col min="1" max="1" width="25.42578125" style="5" customWidth="1"/>
    <col min="2" max="2" width="20.285156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7" ht="58.5" customHeight="1">
      <c r="A2" s="44" t="s">
        <v>84</v>
      </c>
      <c r="B2" s="43"/>
      <c r="C2" s="43"/>
      <c r="D2" s="43"/>
      <c r="E2" s="43"/>
      <c r="F2" s="43"/>
      <c r="G2" s="43"/>
    </row>
    <row r="3" spans="1:7">
      <c r="G3" s="6" t="s">
        <v>42</v>
      </c>
    </row>
    <row r="4" spans="1:7" ht="63.75" customHeight="1">
      <c r="A4" s="4" t="s">
        <v>0</v>
      </c>
      <c r="B4" s="4" t="s">
        <v>1</v>
      </c>
      <c r="C4" s="1" t="s">
        <v>78</v>
      </c>
      <c r="D4" s="1" t="s">
        <v>85</v>
      </c>
      <c r="E4" s="1" t="s">
        <v>86</v>
      </c>
      <c r="F4" s="4" t="s">
        <v>87</v>
      </c>
      <c r="G4" s="4" t="s">
        <v>88</v>
      </c>
    </row>
    <row r="5" spans="1:7" ht="18" customHeight="1">
      <c r="A5" s="21" t="s">
        <v>2</v>
      </c>
      <c r="B5" s="9"/>
      <c r="C5" s="38">
        <f>C7+C16</f>
        <v>762.2</v>
      </c>
      <c r="D5" s="38">
        <v>4637.8999999999996</v>
      </c>
      <c r="E5" s="38">
        <v>734.3</v>
      </c>
      <c r="F5" s="38">
        <f t="shared" ref="F5:F23" si="0">E5/D5*100</f>
        <v>15.832596649345609</v>
      </c>
      <c r="G5" s="38">
        <f>E5/C5*100</f>
        <v>96.339543426922063</v>
      </c>
    </row>
    <row r="6" spans="1:7" ht="15" customHeight="1">
      <c r="A6" s="11" t="s">
        <v>3</v>
      </c>
      <c r="B6" s="12"/>
      <c r="C6" s="37"/>
      <c r="D6" s="37"/>
      <c r="E6" s="37"/>
      <c r="F6" s="37"/>
      <c r="G6" s="38"/>
    </row>
    <row r="7" spans="1:7" ht="25.5" customHeight="1">
      <c r="A7" s="13" t="s">
        <v>44</v>
      </c>
      <c r="B7" s="14">
        <v>1E+16</v>
      </c>
      <c r="C7" s="36">
        <v>444.2</v>
      </c>
      <c r="D7" s="37">
        <v>2707.6</v>
      </c>
      <c r="E7" s="37">
        <v>358</v>
      </c>
      <c r="F7" s="37">
        <f t="shared" si="0"/>
        <v>13.222041660511156</v>
      </c>
      <c r="G7" s="37">
        <f t="shared" ref="G7:G23" si="1">E7/C7*100</f>
        <v>80.594326879783878</v>
      </c>
    </row>
    <row r="8" spans="1:7" ht="16.5" customHeight="1">
      <c r="A8" s="13" t="s">
        <v>45</v>
      </c>
      <c r="B8" s="14">
        <v>1.01E+16</v>
      </c>
      <c r="C8" s="36">
        <v>90.8</v>
      </c>
      <c r="D8" s="42">
        <v>1179.5999999999999</v>
      </c>
      <c r="E8" s="42">
        <v>110.3</v>
      </c>
      <c r="F8" s="37">
        <f t="shared" si="0"/>
        <v>9.350627331298746</v>
      </c>
      <c r="G8" s="37">
        <f t="shared" si="1"/>
        <v>121.47577092511013</v>
      </c>
    </row>
    <row r="9" spans="1:7" ht="25.5">
      <c r="A9" s="13" t="s">
        <v>46</v>
      </c>
      <c r="B9" s="15" t="s">
        <v>47</v>
      </c>
      <c r="C9" s="36">
        <v>90.8</v>
      </c>
      <c r="D9" s="42">
        <v>1179.5999999999999</v>
      </c>
      <c r="E9" s="42">
        <v>110.3</v>
      </c>
      <c r="F9" s="37">
        <f t="shared" si="0"/>
        <v>9.350627331298746</v>
      </c>
      <c r="G9" s="37">
        <f t="shared" si="1"/>
        <v>121.47577092511013</v>
      </c>
    </row>
    <row r="10" spans="1:7">
      <c r="A10" s="13" t="s">
        <v>48</v>
      </c>
      <c r="B10" s="14">
        <v>1.05E+16</v>
      </c>
      <c r="C10" s="36">
        <v>96.4</v>
      </c>
      <c r="D10" s="42">
        <v>108</v>
      </c>
      <c r="E10" s="42">
        <v>0</v>
      </c>
      <c r="F10" s="37">
        <f t="shared" si="0"/>
        <v>0</v>
      </c>
      <c r="G10" s="37">
        <f t="shared" si="1"/>
        <v>0</v>
      </c>
    </row>
    <row r="11" spans="1:7" ht="25.5">
      <c r="A11" s="13" t="s">
        <v>49</v>
      </c>
      <c r="B11" s="15" t="s">
        <v>50</v>
      </c>
      <c r="C11" s="36">
        <v>96.4</v>
      </c>
      <c r="D11" s="42">
        <v>108</v>
      </c>
      <c r="E11" s="42">
        <v>0</v>
      </c>
      <c r="F11" s="37">
        <f t="shared" si="0"/>
        <v>0</v>
      </c>
      <c r="G11" s="37">
        <f t="shared" si="1"/>
        <v>0</v>
      </c>
    </row>
    <row r="12" spans="1:7">
      <c r="A12" s="13" t="s">
        <v>51</v>
      </c>
      <c r="B12" s="14">
        <v>1.06E+16</v>
      </c>
      <c r="C12" s="36">
        <v>257</v>
      </c>
      <c r="D12" s="42">
        <v>1420</v>
      </c>
      <c r="E12" s="42">
        <v>247.8</v>
      </c>
      <c r="F12" s="37">
        <f t="shared" si="0"/>
        <v>17.450704225352112</v>
      </c>
      <c r="G12" s="37">
        <f t="shared" si="1"/>
        <v>96.420233463035018</v>
      </c>
    </row>
    <row r="13" spans="1:7" ht="25.5">
      <c r="A13" s="13" t="s">
        <v>52</v>
      </c>
      <c r="B13" s="15" t="s">
        <v>53</v>
      </c>
      <c r="C13" s="36">
        <v>8.6999999999999993</v>
      </c>
      <c r="D13" s="42">
        <v>277</v>
      </c>
      <c r="E13" s="42">
        <v>52.6</v>
      </c>
      <c r="F13" s="37">
        <f t="shared" si="0"/>
        <v>18.989169675090253</v>
      </c>
      <c r="G13" s="37" t="s">
        <v>97</v>
      </c>
    </row>
    <row r="14" spans="1:7">
      <c r="A14" s="13" t="s">
        <v>54</v>
      </c>
      <c r="B14" s="14">
        <v>1.06060000000001E+16</v>
      </c>
      <c r="C14" s="36">
        <v>248.4</v>
      </c>
      <c r="D14" s="42">
        <v>1143</v>
      </c>
      <c r="E14" s="42">
        <v>195.2</v>
      </c>
      <c r="F14" s="37">
        <f t="shared" si="0"/>
        <v>17.077865266841645</v>
      </c>
      <c r="G14" s="37">
        <f t="shared" si="1"/>
        <v>78.582930756843794</v>
      </c>
    </row>
    <row r="15" spans="1:7">
      <c r="A15" s="13" t="s">
        <v>55</v>
      </c>
      <c r="B15" s="14">
        <v>1.08E+16</v>
      </c>
      <c r="C15" s="36">
        <v>0</v>
      </c>
      <c r="D15" s="37"/>
      <c r="E15" s="37"/>
      <c r="F15" s="37">
        <v>0</v>
      </c>
      <c r="G15" s="37" t="s">
        <v>93</v>
      </c>
    </row>
    <row r="16" spans="1:7" ht="51">
      <c r="A16" s="13" t="s">
        <v>56</v>
      </c>
      <c r="B16" s="15" t="s">
        <v>57</v>
      </c>
      <c r="C16" s="36">
        <v>318</v>
      </c>
      <c r="D16" s="42">
        <f>D17+D21+D23+D20+D25</f>
        <v>6802.4</v>
      </c>
      <c r="E16" s="42">
        <f>E17+E21+E23+E20+E25</f>
        <v>1099.5999999999999</v>
      </c>
      <c r="F16" s="37">
        <f t="shared" si="0"/>
        <v>16.164882982476772</v>
      </c>
      <c r="G16" s="37" t="s">
        <v>96</v>
      </c>
    </row>
    <row r="17" spans="1:7" ht="51">
      <c r="A17" s="13" t="s">
        <v>58</v>
      </c>
      <c r="B17" s="15" t="s">
        <v>59</v>
      </c>
      <c r="C17" s="36">
        <v>102.7</v>
      </c>
      <c r="D17" s="42">
        <v>530.29999999999995</v>
      </c>
      <c r="E17" s="42">
        <v>133.69999999999999</v>
      </c>
      <c r="F17" s="37">
        <f t="shared" si="0"/>
        <v>25.212144069394682</v>
      </c>
      <c r="G17" s="37">
        <f t="shared" si="1"/>
        <v>130.18500486854916</v>
      </c>
    </row>
    <row r="18" spans="1:7" ht="51">
      <c r="A18" s="13" t="s">
        <v>60</v>
      </c>
      <c r="B18" s="32" t="s">
        <v>94</v>
      </c>
      <c r="C18" s="36">
        <v>26</v>
      </c>
      <c r="D18" s="42">
        <v>102.9</v>
      </c>
      <c r="E18" s="42">
        <v>26.1</v>
      </c>
      <c r="F18" s="37">
        <f t="shared" si="0"/>
        <v>25.364431486880466</v>
      </c>
      <c r="G18" s="37">
        <f t="shared" si="1"/>
        <v>100.38461538461539</v>
      </c>
    </row>
    <row r="19" spans="1:7" ht="53.25" customHeight="1">
      <c r="A19" s="13" t="s">
        <v>61</v>
      </c>
      <c r="B19" s="32" t="s">
        <v>95</v>
      </c>
      <c r="C19" s="36">
        <v>76.7</v>
      </c>
      <c r="D19" s="42">
        <v>427.4</v>
      </c>
      <c r="E19" s="42">
        <v>107.6</v>
      </c>
      <c r="F19" s="37">
        <f t="shared" si="0"/>
        <v>25.175479644361253</v>
      </c>
      <c r="G19" s="37">
        <f t="shared" si="1"/>
        <v>140.28683181225551</v>
      </c>
    </row>
    <row r="20" spans="1:7" ht="51">
      <c r="A20" s="13" t="s">
        <v>62</v>
      </c>
      <c r="B20" s="15" t="s">
        <v>63</v>
      </c>
      <c r="C20" s="36">
        <v>43.3</v>
      </c>
      <c r="D20" s="42">
        <v>234.2</v>
      </c>
      <c r="E20" s="42">
        <v>38.799999999999997</v>
      </c>
      <c r="F20" s="37">
        <f t="shared" si="0"/>
        <v>16.567036720751492</v>
      </c>
      <c r="G20" s="37">
        <f t="shared" si="1"/>
        <v>89.607390300230946</v>
      </c>
    </row>
    <row r="21" spans="1:7" ht="76.5">
      <c r="A21" s="13" t="s">
        <v>64</v>
      </c>
      <c r="B21" s="15" t="s">
        <v>65</v>
      </c>
      <c r="C21" s="36">
        <v>43.3</v>
      </c>
      <c r="D21" s="42">
        <v>234.2</v>
      </c>
      <c r="E21" s="42">
        <v>38.799999999999997</v>
      </c>
      <c r="F21" s="37">
        <f t="shared" si="0"/>
        <v>16.567036720751492</v>
      </c>
      <c r="G21" s="37">
        <f t="shared" si="1"/>
        <v>89.607390300230946</v>
      </c>
    </row>
    <row r="22" spans="1:7" ht="25.5">
      <c r="A22" s="13" t="s">
        <v>66</v>
      </c>
      <c r="B22" s="15" t="s">
        <v>67</v>
      </c>
      <c r="C22" s="36">
        <v>172</v>
      </c>
      <c r="D22" s="42">
        <v>1165.8</v>
      </c>
      <c r="E22" s="42">
        <v>203.8</v>
      </c>
      <c r="F22" s="37">
        <f t="shared" si="0"/>
        <v>17.481557728598389</v>
      </c>
      <c r="G22" s="37">
        <f t="shared" si="1"/>
        <v>118.48837209302326</v>
      </c>
    </row>
    <row r="23" spans="1:7" ht="38.25">
      <c r="A23" s="13" t="s">
        <v>68</v>
      </c>
      <c r="B23" s="15" t="s">
        <v>69</v>
      </c>
      <c r="C23" s="36">
        <v>172</v>
      </c>
      <c r="D23" s="42">
        <v>1165.8</v>
      </c>
      <c r="E23" s="42">
        <v>203.8</v>
      </c>
      <c r="F23" s="37">
        <f t="shared" si="0"/>
        <v>17.481557728598389</v>
      </c>
      <c r="G23" s="37">
        <f t="shared" si="1"/>
        <v>118.48837209302326</v>
      </c>
    </row>
    <row r="24" spans="1:7" s="33" customFormat="1" ht="25.5">
      <c r="A24" s="34" t="s">
        <v>82</v>
      </c>
      <c r="B24" s="35" t="s">
        <v>83</v>
      </c>
      <c r="C24" s="31">
        <v>0</v>
      </c>
      <c r="D24" s="39"/>
      <c r="E24" s="39"/>
      <c r="F24" s="37" t="s">
        <v>93</v>
      </c>
      <c r="G24" s="37">
        <v>0</v>
      </c>
    </row>
    <row r="25" spans="1:7" ht="21" customHeight="1">
      <c r="A25" s="22" t="s">
        <v>4</v>
      </c>
      <c r="B25" s="23"/>
      <c r="C25" s="24">
        <f>C27+C31+C33+C36+C39</f>
        <v>825.5</v>
      </c>
      <c r="D25" s="24">
        <f>D27+D31+D33+D36+D39</f>
        <v>4637.8999999999996</v>
      </c>
      <c r="E25" s="24">
        <f>E27+E31+E33+E36+E39</f>
        <v>684.5</v>
      </c>
      <c r="F25" s="24">
        <f>E25/D25*100</f>
        <v>14.75883481748205</v>
      </c>
      <c r="G25" s="24">
        <f t="shared" ref="G25:G40" si="2">E25/C25*100</f>
        <v>82.919442761962443</v>
      </c>
    </row>
    <row r="26" spans="1:7">
      <c r="A26" s="3" t="s">
        <v>3</v>
      </c>
      <c r="B26" s="2"/>
      <c r="C26" s="8"/>
      <c r="D26" s="38"/>
      <c r="E26" s="38"/>
      <c r="F26" s="24"/>
      <c r="G26" s="24"/>
    </row>
    <row r="27" spans="1:7" ht="25.5">
      <c r="A27" s="3" t="s">
        <v>5</v>
      </c>
      <c r="B27" s="16" t="s">
        <v>6</v>
      </c>
      <c r="C27" s="36">
        <v>488.5</v>
      </c>
      <c r="D27" s="37">
        <f>D28+D29+D30</f>
        <v>2041.5</v>
      </c>
      <c r="E27" s="37">
        <f>E28+E29+E30</f>
        <v>374.8</v>
      </c>
      <c r="F27" s="39">
        <f t="shared" ref="F27:F40" si="3">E27/D27*100</f>
        <v>18.359049718344355</v>
      </c>
      <c r="G27" s="39">
        <f t="shared" si="2"/>
        <v>76.724667349027641</v>
      </c>
    </row>
    <row r="28" spans="1:7" ht="51" customHeight="1">
      <c r="A28" s="3" t="s">
        <v>7</v>
      </c>
      <c r="B28" s="17" t="s">
        <v>8</v>
      </c>
      <c r="C28" s="36">
        <v>486.7</v>
      </c>
      <c r="D28" s="40">
        <v>2030.3</v>
      </c>
      <c r="E28" s="37">
        <v>374.8</v>
      </c>
      <c r="F28" s="39">
        <f t="shared" si="3"/>
        <v>18.460326060188152</v>
      </c>
      <c r="G28" s="39">
        <f t="shared" si="2"/>
        <v>77.00842408054244</v>
      </c>
    </row>
    <row r="29" spans="1:7" ht="15" customHeight="1">
      <c r="A29" s="3" t="s">
        <v>73</v>
      </c>
      <c r="B29" s="17" t="s">
        <v>74</v>
      </c>
      <c r="C29" s="36">
        <v>0</v>
      </c>
      <c r="D29" s="40">
        <v>5</v>
      </c>
      <c r="E29" s="37">
        <v>0</v>
      </c>
      <c r="F29" s="39">
        <f t="shared" si="3"/>
        <v>0</v>
      </c>
      <c r="G29" s="39">
        <v>0</v>
      </c>
    </row>
    <row r="30" spans="1:7" ht="24.75" customHeight="1">
      <c r="A30" s="3" t="s">
        <v>9</v>
      </c>
      <c r="B30" s="16" t="s">
        <v>10</v>
      </c>
      <c r="C30" s="36">
        <v>1.8</v>
      </c>
      <c r="D30" s="37">
        <v>6.2</v>
      </c>
      <c r="E30" s="37">
        <v>0</v>
      </c>
      <c r="F30" s="39">
        <f t="shared" si="3"/>
        <v>0</v>
      </c>
      <c r="G30" s="39">
        <f t="shared" si="2"/>
        <v>0</v>
      </c>
    </row>
    <row r="31" spans="1:7">
      <c r="A31" s="3" t="s">
        <v>11</v>
      </c>
      <c r="B31" s="16" t="s">
        <v>12</v>
      </c>
      <c r="C31" s="36">
        <v>43.3</v>
      </c>
      <c r="D31" s="37">
        <f>D32</f>
        <v>234.2</v>
      </c>
      <c r="E31" s="37">
        <f>E32</f>
        <v>38.799999999999997</v>
      </c>
      <c r="F31" s="39">
        <f t="shared" si="3"/>
        <v>16.567036720751492</v>
      </c>
      <c r="G31" s="39">
        <f t="shared" si="2"/>
        <v>89.607390300230946</v>
      </c>
    </row>
    <row r="32" spans="1:7" ht="25.5">
      <c r="A32" s="3" t="s">
        <v>13</v>
      </c>
      <c r="B32" s="16" t="s">
        <v>14</v>
      </c>
      <c r="C32" s="36">
        <v>43.3</v>
      </c>
      <c r="D32" s="37">
        <v>234.2</v>
      </c>
      <c r="E32" s="37">
        <v>38.799999999999997</v>
      </c>
      <c r="F32" s="39">
        <f t="shared" si="3"/>
        <v>16.567036720751492</v>
      </c>
      <c r="G32" s="39">
        <f t="shared" si="2"/>
        <v>89.607390300230946</v>
      </c>
    </row>
    <row r="33" spans="1:7">
      <c r="A33" s="3" t="s">
        <v>15</v>
      </c>
      <c r="B33" s="16" t="s">
        <v>16</v>
      </c>
      <c r="C33" s="36">
        <v>0</v>
      </c>
      <c r="D33" s="37">
        <f>D34+D35</f>
        <v>807.9</v>
      </c>
      <c r="E33" s="37">
        <f>E34+E35</f>
        <v>0</v>
      </c>
      <c r="F33" s="39">
        <f t="shared" si="3"/>
        <v>0</v>
      </c>
      <c r="G33" s="39">
        <v>0</v>
      </c>
    </row>
    <row r="34" spans="1:7" ht="25.5">
      <c r="A34" s="3" t="s">
        <v>17</v>
      </c>
      <c r="B34" s="16" t="s">
        <v>18</v>
      </c>
      <c r="C34" s="36">
        <v>0</v>
      </c>
      <c r="D34" s="37">
        <v>740.8</v>
      </c>
      <c r="E34" s="37">
        <v>0</v>
      </c>
      <c r="F34" s="39">
        <f t="shared" si="3"/>
        <v>0</v>
      </c>
      <c r="G34" s="39">
        <v>0</v>
      </c>
    </row>
    <row r="35" spans="1:7" ht="25.5">
      <c r="A35" s="3" t="s">
        <v>19</v>
      </c>
      <c r="B35" s="16" t="s">
        <v>20</v>
      </c>
      <c r="C35" s="36">
        <v>0</v>
      </c>
      <c r="D35" s="37">
        <v>67.099999999999994</v>
      </c>
      <c r="E35" s="37">
        <v>0</v>
      </c>
      <c r="F35" s="39">
        <f t="shared" si="3"/>
        <v>0</v>
      </c>
      <c r="G35" s="39">
        <v>0</v>
      </c>
    </row>
    <row r="36" spans="1:7" ht="25.5">
      <c r="A36" s="3" t="s">
        <v>21</v>
      </c>
      <c r="B36" s="16" t="s">
        <v>22</v>
      </c>
      <c r="C36" s="36">
        <v>36</v>
      </c>
      <c r="D36" s="37">
        <f>D38</f>
        <v>335.4</v>
      </c>
      <c r="E36" s="37">
        <f>E38</f>
        <v>0</v>
      </c>
      <c r="F36" s="39">
        <f t="shared" si="3"/>
        <v>0</v>
      </c>
      <c r="G36" s="39">
        <f t="shared" si="2"/>
        <v>0</v>
      </c>
    </row>
    <row r="37" spans="1:7" hidden="1">
      <c r="A37" s="3" t="s">
        <v>23</v>
      </c>
      <c r="B37" s="16" t="s">
        <v>24</v>
      </c>
      <c r="C37" s="36"/>
      <c r="D37" s="37"/>
      <c r="E37" s="37"/>
      <c r="F37" s="39" t="e">
        <f t="shared" si="3"/>
        <v>#DIV/0!</v>
      </c>
      <c r="G37" s="39" t="e">
        <f t="shared" si="2"/>
        <v>#DIV/0!</v>
      </c>
    </row>
    <row r="38" spans="1:7">
      <c r="A38" s="3" t="s">
        <v>25</v>
      </c>
      <c r="B38" s="16" t="s">
        <v>26</v>
      </c>
      <c r="C38" s="36">
        <v>36</v>
      </c>
      <c r="D38" s="37">
        <v>335.4</v>
      </c>
      <c r="E38" s="37">
        <v>0</v>
      </c>
      <c r="F38" s="39">
        <f t="shared" si="3"/>
        <v>0</v>
      </c>
      <c r="G38" s="39">
        <f t="shared" si="2"/>
        <v>0</v>
      </c>
    </row>
    <row r="39" spans="1:7">
      <c r="A39" s="3" t="s">
        <v>77</v>
      </c>
      <c r="B39" s="16" t="s">
        <v>27</v>
      </c>
      <c r="C39" s="36">
        <v>257.7</v>
      </c>
      <c r="D39" s="37">
        <f>D40</f>
        <v>1218.9000000000001</v>
      </c>
      <c r="E39" s="37">
        <f>E40</f>
        <v>270.89999999999998</v>
      </c>
      <c r="F39" s="39">
        <f t="shared" si="3"/>
        <v>22.224956928378042</v>
      </c>
      <c r="G39" s="39">
        <f t="shared" si="2"/>
        <v>105.12223515715948</v>
      </c>
    </row>
    <row r="40" spans="1:7">
      <c r="A40" s="3" t="s">
        <v>28</v>
      </c>
      <c r="B40" s="16" t="s">
        <v>29</v>
      </c>
      <c r="C40" s="36">
        <v>257.7</v>
      </c>
      <c r="D40" s="37">
        <v>1218.9000000000001</v>
      </c>
      <c r="E40" s="37">
        <v>270.89999999999998</v>
      </c>
      <c r="F40" s="39">
        <f t="shared" si="3"/>
        <v>22.224956928378042</v>
      </c>
      <c r="G40" s="39">
        <f t="shared" si="2"/>
        <v>105.12223515715948</v>
      </c>
    </row>
    <row r="41" spans="1:7" ht="38.25">
      <c r="A41" s="3" t="s">
        <v>30</v>
      </c>
      <c r="B41" s="16"/>
      <c r="C41" s="37">
        <f>C5-C25</f>
        <v>-63.299999999999955</v>
      </c>
      <c r="D41" s="37">
        <f>D5-D25</f>
        <v>0</v>
      </c>
      <c r="E41" s="37">
        <f>E5-E25</f>
        <v>49.799999999999955</v>
      </c>
      <c r="F41" s="37"/>
      <c r="G41" s="37"/>
    </row>
    <row r="42" spans="1:7" ht="25.5">
      <c r="A42" s="2" t="s">
        <v>31</v>
      </c>
      <c r="B42" s="18"/>
      <c r="C42" s="38">
        <f t="shared" ref="C42" si="4">C44</f>
        <v>63.300000000000068</v>
      </c>
      <c r="D42" s="38">
        <f t="shared" ref="D42:E42" si="5">D44</f>
        <v>0</v>
      </c>
      <c r="E42" s="38">
        <f t="shared" si="5"/>
        <v>-49.800000000000068</v>
      </c>
      <c r="F42" s="38"/>
      <c r="G42" s="38"/>
    </row>
    <row r="43" spans="1:7">
      <c r="A43" s="3" t="s">
        <v>3</v>
      </c>
      <c r="B43" s="16"/>
      <c r="C43" s="37"/>
      <c r="D43" s="37"/>
      <c r="E43" s="37"/>
      <c r="F43" s="37"/>
      <c r="G43" s="37"/>
    </row>
    <row r="44" spans="1:7" ht="38.25">
      <c r="A44" s="3" t="s">
        <v>32</v>
      </c>
      <c r="B44" s="16" t="s">
        <v>33</v>
      </c>
      <c r="C44" s="37">
        <f t="shared" ref="C44" si="6">C45+C46</f>
        <v>63.300000000000068</v>
      </c>
      <c r="D44" s="37">
        <f t="shared" ref="D44:E44" si="7">D45+D46</f>
        <v>0</v>
      </c>
      <c r="E44" s="37">
        <f t="shared" si="7"/>
        <v>-49.800000000000068</v>
      </c>
      <c r="F44" s="37"/>
      <c r="G44" s="37"/>
    </row>
    <row r="45" spans="1:7" ht="25.5">
      <c r="A45" s="3" t="s">
        <v>34</v>
      </c>
      <c r="B45" s="16" t="s">
        <v>35</v>
      </c>
      <c r="C45" s="37">
        <v>-763.3</v>
      </c>
      <c r="D45" s="37">
        <v>-4637.8999999999996</v>
      </c>
      <c r="E45" s="37">
        <v>-742.2</v>
      </c>
      <c r="F45" s="37"/>
      <c r="G45" s="37"/>
    </row>
    <row r="46" spans="1:7" ht="29.25" customHeight="1">
      <c r="A46" s="3" t="s">
        <v>36</v>
      </c>
      <c r="B46" s="16" t="s">
        <v>37</v>
      </c>
      <c r="C46" s="37">
        <v>826.6</v>
      </c>
      <c r="D46" s="37">
        <v>4637.8999999999996</v>
      </c>
      <c r="E46" s="37">
        <v>692.4</v>
      </c>
      <c r="F46" s="37"/>
      <c r="G46" s="37"/>
    </row>
    <row r="50" spans="1:7">
      <c r="A50" s="43" t="s">
        <v>43</v>
      </c>
      <c r="B50" s="43"/>
      <c r="C50" s="43"/>
      <c r="D50" s="43"/>
      <c r="E50" s="43"/>
      <c r="F50" s="43"/>
      <c r="G50" s="43"/>
    </row>
  </sheetData>
  <mergeCells count="2">
    <mergeCell ref="A50:G50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F6" sqref="F6"/>
    </sheetView>
  </sheetViews>
  <sheetFormatPr defaultRowHeight="15"/>
  <cols>
    <col min="1" max="1" width="22.28515625" style="5" customWidth="1"/>
    <col min="2" max="2" width="15.7109375" style="5" customWidth="1"/>
    <col min="3" max="3" width="10.42578125" style="5" customWidth="1"/>
    <col min="4" max="4" width="14.140625" style="5" customWidth="1"/>
    <col min="5" max="5" width="13" style="5" customWidth="1"/>
    <col min="6" max="6" width="13.5703125" style="5" customWidth="1"/>
    <col min="7" max="7" width="14.28515625" style="5" customWidth="1"/>
    <col min="8" max="16384" width="9.140625" style="5"/>
  </cols>
  <sheetData>
    <row r="2" spans="1:7" ht="96" customHeight="1">
      <c r="A2" s="44" t="s">
        <v>89</v>
      </c>
      <c r="B2" s="43"/>
      <c r="C2" s="43"/>
      <c r="D2" s="43"/>
      <c r="E2" s="43"/>
      <c r="F2" s="43"/>
      <c r="G2" s="43"/>
    </row>
    <row r="3" spans="1:7">
      <c r="G3" s="6"/>
    </row>
    <row r="4" spans="1:7" ht="73.5" customHeight="1">
      <c r="A4" s="1" t="s">
        <v>38</v>
      </c>
      <c r="B4" s="9" t="s">
        <v>39</v>
      </c>
      <c r="C4" s="29" t="s">
        <v>78</v>
      </c>
      <c r="D4" s="29" t="s">
        <v>85</v>
      </c>
      <c r="E4" s="29" t="s">
        <v>86</v>
      </c>
      <c r="F4" s="29" t="s">
        <v>90</v>
      </c>
      <c r="G4" s="29" t="s">
        <v>88</v>
      </c>
    </row>
    <row r="5" spans="1:7" ht="44.25" customHeight="1">
      <c r="A5" s="10" t="s">
        <v>40</v>
      </c>
      <c r="B5" s="41">
        <v>4.5</v>
      </c>
      <c r="C5" s="7">
        <v>241.9</v>
      </c>
      <c r="D5" s="7">
        <v>1258.7</v>
      </c>
      <c r="E5" s="7">
        <v>231.9</v>
      </c>
      <c r="F5" s="7">
        <f>E5/D5*100</f>
        <v>18.423770556923809</v>
      </c>
      <c r="G5" s="7">
        <f>E5/C5*100</f>
        <v>95.866060355518812</v>
      </c>
    </row>
    <row r="6" spans="1:7" ht="42.75" customHeight="1">
      <c r="A6" s="3" t="s">
        <v>41</v>
      </c>
      <c r="B6" s="41">
        <v>2</v>
      </c>
      <c r="C6" s="7">
        <v>155.1</v>
      </c>
      <c r="D6" s="7">
        <v>765.4</v>
      </c>
      <c r="E6" s="7">
        <v>135.30000000000001</v>
      </c>
      <c r="F6" s="7">
        <f>E6/D6*100</f>
        <v>17.677031617454926</v>
      </c>
      <c r="G6" s="7">
        <f>E6/C6*100</f>
        <v>87.2340425531915</v>
      </c>
    </row>
    <row r="10" spans="1:7">
      <c r="A10" s="43" t="s">
        <v>43</v>
      </c>
      <c r="B10" s="43"/>
      <c r="C10" s="43"/>
      <c r="D10" s="43"/>
      <c r="E10" s="43"/>
      <c r="F10" s="43"/>
      <c r="G10" s="43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3"/>
  <sheetViews>
    <sheetView tabSelected="1" workbookViewId="0">
      <selection activeCell="E6" sqref="E6"/>
    </sheetView>
  </sheetViews>
  <sheetFormatPr defaultRowHeight="15"/>
  <cols>
    <col min="1" max="1" width="31.425781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3" style="5" customWidth="1"/>
    <col min="6" max="6" width="13.42578125" style="5" customWidth="1"/>
    <col min="7" max="16384" width="9.140625" style="5"/>
  </cols>
  <sheetData>
    <row r="2" spans="1:6" ht="96" customHeight="1">
      <c r="A2" s="44" t="s">
        <v>91</v>
      </c>
      <c r="B2" s="43"/>
      <c r="C2" s="43"/>
      <c r="D2" s="43"/>
      <c r="E2" s="43"/>
      <c r="F2" s="43"/>
    </row>
    <row r="3" spans="1:6">
      <c r="F3" s="6"/>
    </row>
    <row r="4" spans="1:6" ht="66.75" customHeight="1">
      <c r="A4" s="4" t="s">
        <v>70</v>
      </c>
      <c r="B4" s="29" t="s">
        <v>81</v>
      </c>
      <c r="C4" s="29" t="s">
        <v>85</v>
      </c>
      <c r="D4" s="29" t="s">
        <v>92</v>
      </c>
      <c r="E4" s="29" t="s">
        <v>90</v>
      </c>
      <c r="F4" s="29" t="s">
        <v>88</v>
      </c>
    </row>
    <row r="5" spans="1:6" ht="78" customHeight="1">
      <c r="A5" s="26" t="s">
        <v>79</v>
      </c>
      <c r="B5" s="28">
        <v>0</v>
      </c>
      <c r="C5" s="28">
        <v>2</v>
      </c>
      <c r="D5" s="28">
        <v>0</v>
      </c>
      <c r="E5" s="28">
        <f t="shared" ref="E5:E9" si="0">D5/C5*100</f>
        <v>0</v>
      </c>
      <c r="F5" s="37">
        <v>0</v>
      </c>
    </row>
    <row r="6" spans="1:6" ht="76.5" customHeight="1">
      <c r="A6" s="20" t="s">
        <v>75</v>
      </c>
      <c r="B6" s="28">
        <v>36</v>
      </c>
      <c r="C6" s="28">
        <v>335.4</v>
      </c>
      <c r="D6" s="28">
        <v>0</v>
      </c>
      <c r="E6" s="28">
        <f t="shared" si="0"/>
        <v>0</v>
      </c>
      <c r="F6" s="37">
        <f t="shared" ref="F6" si="1">D6/B6*100</f>
        <v>0</v>
      </c>
    </row>
    <row r="7" spans="1:6" s="27" customFormat="1" ht="76.5" customHeight="1">
      <c r="A7" s="30" t="s">
        <v>80</v>
      </c>
      <c r="B7" s="28">
        <v>0</v>
      </c>
      <c r="C7" s="28">
        <v>0</v>
      </c>
      <c r="D7" s="28">
        <v>0</v>
      </c>
      <c r="E7" s="28">
        <v>0</v>
      </c>
      <c r="F7" s="37">
        <v>0</v>
      </c>
    </row>
    <row r="8" spans="1:6" ht="65.25" customHeight="1">
      <c r="A8" s="19" t="s">
        <v>76</v>
      </c>
      <c r="B8" s="28">
        <v>0</v>
      </c>
      <c r="C8" s="28">
        <v>740.8</v>
      </c>
      <c r="D8" s="28">
        <v>0</v>
      </c>
      <c r="E8" s="28">
        <f t="shared" si="0"/>
        <v>0</v>
      </c>
      <c r="F8" s="37">
        <v>0</v>
      </c>
    </row>
    <row r="9" spans="1:6">
      <c r="A9" s="2" t="s">
        <v>71</v>
      </c>
      <c r="B9" s="25">
        <f t="shared" ref="B9" si="2">B6+B8+B5+B7</f>
        <v>36</v>
      </c>
      <c r="C9" s="25">
        <f t="shared" ref="C9:D9" si="3">C6+C8+C5+C7</f>
        <v>1078.1999999999998</v>
      </c>
      <c r="D9" s="25">
        <f t="shared" si="3"/>
        <v>0</v>
      </c>
      <c r="E9" s="25">
        <f t="shared" si="0"/>
        <v>0</v>
      </c>
      <c r="F9" s="38">
        <f t="shared" ref="F9" si="4">D9/B9*100</f>
        <v>0</v>
      </c>
    </row>
    <row r="13" spans="1:6">
      <c r="A13" s="43" t="s">
        <v>72</v>
      </c>
      <c r="B13" s="43"/>
      <c r="C13" s="43"/>
      <c r="D13" s="43"/>
      <c r="E13" s="43"/>
      <c r="F13" s="43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2020-01-23T06:46:02Z</cp:lastPrinted>
  <dcterms:created xsi:type="dcterms:W3CDTF">2017-04-17T10:25:39Z</dcterms:created>
  <dcterms:modified xsi:type="dcterms:W3CDTF">2021-04-26T04:55:40Z</dcterms:modified>
</cp:coreProperties>
</file>