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20" yWindow="510" windowWidth="13005" windowHeight="11760" activeTab="1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1'!$G$23</definedName>
  </definedNames>
  <calcPr calcId="125725"/>
</workbook>
</file>

<file path=xl/calcChain.xml><?xml version="1.0" encoding="utf-8"?>
<calcChain xmlns="http://schemas.openxmlformats.org/spreadsheetml/2006/main">
  <c r="F8" i="3"/>
  <c r="F6"/>
  <c r="F7"/>
  <c r="E5"/>
  <c r="E6"/>
  <c r="G7" i="1"/>
  <c r="G8"/>
  <c r="G9"/>
  <c r="G12"/>
  <c r="G13"/>
  <c r="G14"/>
  <c r="G15"/>
  <c r="G16"/>
  <c r="G17"/>
  <c r="G18"/>
  <c r="G19"/>
  <c r="G20"/>
  <c r="G21"/>
  <c r="G22"/>
  <c r="G23"/>
  <c r="G24"/>
  <c r="G25"/>
  <c r="G26"/>
  <c r="G27"/>
  <c r="G29"/>
  <c r="G30"/>
  <c r="G32"/>
  <c r="G33"/>
  <c r="G34"/>
  <c r="G35"/>
  <c r="G36"/>
  <c r="G38"/>
  <c r="G39"/>
  <c r="G40"/>
  <c r="G41"/>
  <c r="G42"/>
  <c r="F7"/>
  <c r="F8"/>
  <c r="F9"/>
  <c r="F12"/>
  <c r="F13"/>
  <c r="F14"/>
  <c r="F17"/>
  <c r="F18"/>
  <c r="F19"/>
  <c r="F20"/>
  <c r="F22"/>
  <c r="F23"/>
  <c r="F24"/>
  <c r="F25"/>
  <c r="F27"/>
  <c r="F29"/>
  <c r="F30"/>
  <c r="F31"/>
  <c r="F32"/>
  <c r="F33"/>
  <c r="F34"/>
  <c r="F35"/>
  <c r="F36"/>
  <c r="F37"/>
  <c r="F38"/>
  <c r="F39"/>
  <c r="F40"/>
  <c r="F41"/>
  <c r="F42"/>
  <c r="C7"/>
  <c r="C17"/>
  <c r="C41"/>
  <c r="C38"/>
  <c r="C35"/>
  <c r="C33"/>
  <c r="C29"/>
  <c r="D5"/>
  <c r="E5"/>
  <c r="E38"/>
  <c r="E9" i="3" l="1"/>
  <c r="E29" i="1"/>
  <c r="D29"/>
  <c r="E41"/>
  <c r="D41"/>
  <c r="D38"/>
  <c r="E35"/>
  <c r="D35"/>
  <c r="E33"/>
  <c r="D33"/>
  <c r="C46"/>
  <c r="C44" s="1"/>
  <c r="C27"/>
  <c r="C5"/>
  <c r="E8" i="3"/>
  <c r="C9"/>
  <c r="D9"/>
  <c r="F9" s="1"/>
  <c r="D27" i="1" l="1"/>
  <c r="E27"/>
  <c r="C43"/>
  <c r="F5" l="1"/>
  <c r="G5"/>
  <c r="D43" l="1"/>
  <c r="E43"/>
  <c r="D46"/>
  <c r="D44" s="1"/>
  <c r="E46"/>
  <c r="E44" s="1"/>
  <c r="G6" i="2" l="1"/>
  <c r="F6"/>
  <c r="G5"/>
  <c r="F5"/>
</calcChain>
</file>

<file path=xl/sharedStrings.xml><?xml version="1.0" encoding="utf-8"?>
<sst xmlns="http://schemas.openxmlformats.org/spreadsheetml/2006/main" count="112" uniqueCount="102">
  <si>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</si>
  <si>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</si>
  <si>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</si>
  <si>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</si>
  <si>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</si>
  <si>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</si>
  <si>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</si>
  <si>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</si>
  <si>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</si>
  <si>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</si>
  <si>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</si>
  <si>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</si>
  <si>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</si>
  <si>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</si>
  <si>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</si>
  <si>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</si>
  <si>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</si>
  <si>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</si>
  <si>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</si>
  <si>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</si>
  <si>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</si>
  <si>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</si>
  <si>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</si>
  <si>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</si>
  <si>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</si>
  <si>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</si>
  <si>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</si>
  <si>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</si>
  <si>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</si>
  <si>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</si>
  <si>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</si>
  <si>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</si>
  <si>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</si>
  <si>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</si>
  <si>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</si>
  <si>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</si>
  <si>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</si>
  <si>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</si>
  <si>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</si>
  <si>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</si>
  <si>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</si>
  <si>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</si>
  <si>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</si>
  <si>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</si>
  <si>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</si>
  <si>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</si>
  <si>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</si>
  <si>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</si>
  <si>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</si>
  <si>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</si>
  <si>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</si>
  <si>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</si>
  <si>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</si>
  <si>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</si>
  <si>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</si>
  <si>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</si>
  <si>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</si>
  <si>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</si>
  <si>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</si>
  <si>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</si>
  <si>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</si>
  <si>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</si>
  <si>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</si>
  <si>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</si>
  <si>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</si>
  <si>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</si>
  <si>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</si>
  <si>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</si>
  <si>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</si>
  <si>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</si>
  <si>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</si>
  <si>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</si>
  <si>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</si>
  <si>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</si>
  <si>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</si>
  <si>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</si>
  <si>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</si>
  <si>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</si>
  <si>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</si>
  <si>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</si>
  <si>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Безвозмездные перечисления организаций</t>
  </si>
  <si>
    <t>20405099100073150</t>
  </si>
  <si>
    <t>% исполнения плана                       2021 года</t>
  </si>
  <si>
    <t>% исполнения 2021 года к 2020 году</t>
  </si>
  <si>
    <t>% исполнения плана 2021 года</t>
  </si>
  <si>
    <t>20216001100001151</t>
  </si>
  <si>
    <t>20216001100002151</t>
  </si>
  <si>
    <t>св. 6,5 раза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</si>
  <si>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октября 2021 года          
</t>
  </si>
  <si>
    <t>Исполнено на 1 октября 2020 г. (тыс.руб)</t>
  </si>
  <si>
    <t>Утвержденные бюджетные назначения на           1 октября 2021 г. (тыс.руб)</t>
  </si>
  <si>
    <t>Исполнено на 1 октября 2021 г. (тыс.руб)</t>
  </si>
  <si>
    <t>Прочие неналоговые доходы</t>
  </si>
  <si>
    <t>Субсидии бюджетам сельских поселений на обеспечение комплексного развития сельских территорий</t>
  </si>
  <si>
    <t>20225576100000150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</si>
  <si>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октября  2021 года     
</t>
  </si>
  <si>
    <t>Исполнено на 1 октября  2020 г. (тыс.руб)</t>
  </si>
  <si>
    <t>Утвержденные бюджетные назначения на           1 октября  2021 г. (тыс.руб)</t>
  </si>
  <si>
    <t>Исполнено на 1 октября  2021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</si>
  <si>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октября 2021 года     
</t>
  </si>
  <si>
    <t>Исполнено на        1 октября  2021 г. (тыс.руб)</t>
  </si>
  <si>
    <t>св. 11,4 раза</t>
  </si>
</sst>
</file>

<file path=xl/styles.xml><?xml version="1.0" encoding="utf-8"?>
<styleSheet xmlns="http://schemas.openxmlformats.org/spreadsheetml/2006/main">
  <numFmts count="4">
    <numFmt numFmtId="164" formatCode="_-* #,##0.0\ _₽_-;\-* #,##0.0\ _₽_-;_-* &quot;-&quot;?\ _₽_-;_-@_-"/>
    <numFmt numFmtId="165" formatCode="000"/>
    <numFmt numFmtId="166" formatCode="#,##0.0\ _₽"/>
    <numFmt numFmtId="167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7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5" fontId="8" fillId="0" borderId="1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3" fillId="0" borderId="3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7" fontId="5" fillId="0" borderId="0" xfId="0" applyNumberFormat="1" applyFont="1"/>
    <xf numFmtId="166" fontId="3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opLeftCell="A28" zoomScaleNormal="100" workbookViewId="0">
      <selection activeCell="D44" sqref="D44"/>
    </sheetView>
  </sheetViews>
  <sheetFormatPr defaultRowHeight="15"/>
  <cols>
    <col min="1" max="1" width="25.42578125" style="5" customWidth="1"/>
    <col min="2" max="2" width="20.285156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8" ht="58.5" customHeight="1">
      <c r="A2" s="63" t="s">
        <v>88</v>
      </c>
      <c r="B2" s="62"/>
      <c r="C2" s="62"/>
      <c r="D2" s="62"/>
      <c r="E2" s="62"/>
      <c r="F2" s="62"/>
      <c r="G2" s="62"/>
    </row>
    <row r="3" spans="1:8">
      <c r="G3" s="6" t="s">
        <v>42</v>
      </c>
    </row>
    <row r="4" spans="1:8" ht="63.75" customHeight="1">
      <c r="A4" s="4" t="s">
        <v>0</v>
      </c>
      <c r="B4" s="4" t="s">
        <v>1</v>
      </c>
      <c r="C4" s="47" t="s">
        <v>89</v>
      </c>
      <c r="D4" s="1" t="s">
        <v>90</v>
      </c>
      <c r="E4" s="1" t="s">
        <v>91</v>
      </c>
      <c r="F4" s="4" t="s">
        <v>82</v>
      </c>
      <c r="G4" s="4" t="s">
        <v>83</v>
      </c>
    </row>
    <row r="5" spans="1:8" ht="18" customHeight="1">
      <c r="A5" s="20" t="s">
        <v>2</v>
      </c>
      <c r="B5" s="8"/>
      <c r="C5" s="46">
        <f>C7+C17</f>
        <v>2853.1</v>
      </c>
      <c r="D5" s="58">
        <f t="shared" ref="D5:E5" si="0">D7+D17</f>
        <v>4912.3</v>
      </c>
      <c r="E5" s="58">
        <f t="shared" si="0"/>
        <v>2454.3000000000002</v>
      </c>
      <c r="F5" s="58">
        <f t="shared" ref="F5:F42" si="1">E5/D5*100</f>
        <v>49.962339433666514</v>
      </c>
      <c r="G5" s="58">
        <f>E5/C5*100</f>
        <v>86.022221443342346</v>
      </c>
    </row>
    <row r="6" spans="1:8" ht="15" customHeight="1">
      <c r="A6" s="10" t="s">
        <v>3</v>
      </c>
      <c r="B6" s="11"/>
      <c r="C6" s="33"/>
      <c r="D6" s="57"/>
      <c r="E6" s="57"/>
      <c r="F6" s="58"/>
      <c r="G6" s="58"/>
    </row>
    <row r="7" spans="1:8" ht="25.5" customHeight="1">
      <c r="A7" s="12" t="s">
        <v>44</v>
      </c>
      <c r="B7" s="13">
        <v>1E+16</v>
      </c>
      <c r="C7" s="35">
        <f>C8+C10+C12+C15+C16</f>
        <v>819.59999999999991</v>
      </c>
      <c r="D7" s="54">
        <v>2792.5</v>
      </c>
      <c r="E7" s="54">
        <v>1477.6</v>
      </c>
      <c r="F7" s="57">
        <f t="shared" si="1"/>
        <v>52.913160250671446</v>
      </c>
      <c r="G7" s="57">
        <f t="shared" ref="G7:G42" si="2">E7/C7*100</f>
        <v>180.28306490971207</v>
      </c>
    </row>
    <row r="8" spans="1:8" ht="16.5" customHeight="1">
      <c r="A8" s="12" t="s">
        <v>45</v>
      </c>
      <c r="B8" s="13">
        <v>1.01E+16</v>
      </c>
      <c r="C8" s="35">
        <v>274.3</v>
      </c>
      <c r="D8" s="54">
        <v>1179.5999999999999</v>
      </c>
      <c r="E8" s="54">
        <v>329</v>
      </c>
      <c r="F8" s="57">
        <f t="shared" si="1"/>
        <v>27.890810444218385</v>
      </c>
      <c r="G8" s="57">
        <f t="shared" si="2"/>
        <v>119.94166970470287</v>
      </c>
    </row>
    <row r="9" spans="1:8" ht="25.5">
      <c r="A9" s="12" t="s">
        <v>46</v>
      </c>
      <c r="B9" s="14" t="s">
        <v>47</v>
      </c>
      <c r="C9" s="35">
        <v>274.39999999999998</v>
      </c>
      <c r="D9" s="54">
        <v>1179.5999999999999</v>
      </c>
      <c r="E9" s="54">
        <v>329</v>
      </c>
      <c r="F9" s="57">
        <f t="shared" si="1"/>
        <v>27.890810444218385</v>
      </c>
      <c r="G9" s="57">
        <f t="shared" si="2"/>
        <v>119.89795918367348</v>
      </c>
    </row>
    <row r="10" spans="1:8">
      <c r="A10" s="12" t="s">
        <v>48</v>
      </c>
      <c r="B10" s="13">
        <v>1.05E+16</v>
      </c>
      <c r="C10" s="35">
        <v>61.9</v>
      </c>
      <c r="D10" s="54">
        <v>108</v>
      </c>
      <c r="E10" s="54">
        <v>706.4</v>
      </c>
      <c r="F10" s="57" t="s">
        <v>87</v>
      </c>
      <c r="G10" s="57" t="s">
        <v>101</v>
      </c>
      <c r="H10" s="39"/>
    </row>
    <row r="11" spans="1:8" ht="25.5">
      <c r="A11" s="12" t="s">
        <v>49</v>
      </c>
      <c r="B11" s="14" t="s">
        <v>50</v>
      </c>
      <c r="C11" s="35">
        <v>61.9</v>
      </c>
      <c r="D11" s="54">
        <v>108</v>
      </c>
      <c r="E11" s="54">
        <v>706.4</v>
      </c>
      <c r="F11" s="57" t="s">
        <v>87</v>
      </c>
      <c r="G11" s="57" t="s">
        <v>101</v>
      </c>
      <c r="H11" s="39"/>
    </row>
    <row r="12" spans="1:8">
      <c r="A12" s="12" t="s">
        <v>51</v>
      </c>
      <c r="B12" s="13">
        <v>1.06E+16</v>
      </c>
      <c r="C12" s="35">
        <v>474.8</v>
      </c>
      <c r="D12" s="54">
        <v>1504.9</v>
      </c>
      <c r="E12" s="54">
        <v>442.2</v>
      </c>
      <c r="F12" s="57">
        <f t="shared" si="1"/>
        <v>29.384012226726025</v>
      </c>
      <c r="G12" s="57">
        <f t="shared" si="2"/>
        <v>93.133951137320963</v>
      </c>
      <c r="H12" s="39"/>
    </row>
    <row r="13" spans="1:8" ht="25.5">
      <c r="A13" s="12" t="s">
        <v>52</v>
      </c>
      <c r="B13" s="14" t="s">
        <v>53</v>
      </c>
      <c r="C13" s="35">
        <v>104.1</v>
      </c>
      <c r="D13" s="54">
        <v>277</v>
      </c>
      <c r="E13" s="54">
        <v>91.8</v>
      </c>
      <c r="F13" s="57">
        <f t="shared" si="1"/>
        <v>33.140794223826717</v>
      </c>
      <c r="G13" s="57">
        <f t="shared" si="2"/>
        <v>88.184438040345825</v>
      </c>
      <c r="H13" s="39"/>
    </row>
    <row r="14" spans="1:8">
      <c r="A14" s="12" t="s">
        <v>54</v>
      </c>
      <c r="B14" s="13">
        <v>1.06060000000001E+16</v>
      </c>
      <c r="C14" s="35">
        <v>370.6</v>
      </c>
      <c r="D14" s="54">
        <v>1227.9000000000001</v>
      </c>
      <c r="E14" s="54">
        <v>350.4</v>
      </c>
      <c r="F14" s="57">
        <f t="shared" si="1"/>
        <v>28.536525775714633</v>
      </c>
      <c r="G14" s="57">
        <f t="shared" si="2"/>
        <v>94.549379384781432</v>
      </c>
      <c r="H14" s="39"/>
    </row>
    <row r="15" spans="1:8">
      <c r="A15" s="12" t="s">
        <v>55</v>
      </c>
      <c r="B15" s="13">
        <v>1.08E+16</v>
      </c>
      <c r="C15" s="35">
        <v>1.3</v>
      </c>
      <c r="D15" s="54">
        <v>0</v>
      </c>
      <c r="E15" s="54">
        <v>0</v>
      </c>
      <c r="F15" s="57">
        <v>0</v>
      </c>
      <c r="G15" s="57">
        <f t="shared" si="2"/>
        <v>0</v>
      </c>
      <c r="H15" s="39"/>
    </row>
    <row r="16" spans="1:8" s="30" customFormat="1">
      <c r="A16" s="42" t="s">
        <v>92</v>
      </c>
      <c r="B16" s="43">
        <v>1.17E+16</v>
      </c>
      <c r="C16" s="40">
        <v>7.3</v>
      </c>
      <c r="D16" s="54">
        <v>0</v>
      </c>
      <c r="E16" s="54">
        <v>7.2</v>
      </c>
      <c r="F16" s="57">
        <v>0</v>
      </c>
      <c r="G16" s="57">
        <f t="shared" si="2"/>
        <v>98.63013698630138</v>
      </c>
      <c r="H16" s="39"/>
    </row>
    <row r="17" spans="1:8" ht="51">
      <c r="A17" s="12" t="s">
        <v>56</v>
      </c>
      <c r="B17" s="14" t="s">
        <v>57</v>
      </c>
      <c r="C17" s="50">
        <f>C18+C21+C22+C24+C26</f>
        <v>2033.5</v>
      </c>
      <c r="D17" s="55">
        <v>2119.8000000000002</v>
      </c>
      <c r="E17" s="55">
        <v>976.7</v>
      </c>
      <c r="F17" s="57">
        <f t="shared" si="1"/>
        <v>46.075101424662698</v>
      </c>
      <c r="G17" s="57">
        <f t="shared" si="2"/>
        <v>48.030489304155402</v>
      </c>
      <c r="H17" s="39"/>
    </row>
    <row r="18" spans="1:8" ht="51">
      <c r="A18" s="12" t="s">
        <v>58</v>
      </c>
      <c r="B18" s="14" t="s">
        <v>59</v>
      </c>
      <c r="C18" s="36">
        <v>464.4</v>
      </c>
      <c r="D18" s="55">
        <v>530.29999999999995</v>
      </c>
      <c r="E18" s="55">
        <v>446.5</v>
      </c>
      <c r="F18" s="57">
        <f t="shared" si="1"/>
        <v>84.197623986422784</v>
      </c>
      <c r="G18" s="57">
        <f t="shared" si="2"/>
        <v>96.145564168819988</v>
      </c>
      <c r="H18" s="39"/>
    </row>
    <row r="19" spans="1:8" ht="51">
      <c r="A19" s="12" t="s">
        <v>60</v>
      </c>
      <c r="B19" s="29" t="s">
        <v>85</v>
      </c>
      <c r="C19" s="36">
        <v>86</v>
      </c>
      <c r="D19" s="55">
        <v>102.9</v>
      </c>
      <c r="E19" s="55">
        <v>78.3</v>
      </c>
      <c r="F19" s="57">
        <f t="shared" si="1"/>
        <v>76.093294460641388</v>
      </c>
      <c r="G19" s="57">
        <f t="shared" si="2"/>
        <v>91.04651162790698</v>
      </c>
      <c r="H19" s="39"/>
    </row>
    <row r="20" spans="1:8" ht="53.25" customHeight="1">
      <c r="A20" s="12" t="s">
        <v>61</v>
      </c>
      <c r="B20" s="29" t="s">
        <v>86</v>
      </c>
      <c r="C20" s="36">
        <v>378.4</v>
      </c>
      <c r="D20" s="55">
        <v>427.4</v>
      </c>
      <c r="E20" s="55">
        <v>368.2</v>
      </c>
      <c r="F20" s="57">
        <f t="shared" si="1"/>
        <v>86.148806738418344</v>
      </c>
      <c r="G20" s="57">
        <f t="shared" si="2"/>
        <v>97.304439746300218</v>
      </c>
      <c r="H20" s="39"/>
    </row>
    <row r="21" spans="1:8" s="41" customFormat="1" ht="53.25" customHeight="1">
      <c r="A21" s="44" t="s">
        <v>93</v>
      </c>
      <c r="B21" s="45" t="s">
        <v>94</v>
      </c>
      <c r="C21" s="40">
        <v>678.6</v>
      </c>
      <c r="D21" s="56">
        <v>0</v>
      </c>
      <c r="E21" s="56">
        <v>0</v>
      </c>
      <c r="F21" s="57">
        <v>0</v>
      </c>
      <c r="G21" s="57">
        <f t="shared" si="2"/>
        <v>0</v>
      </c>
      <c r="H21" s="39"/>
    </row>
    <row r="22" spans="1:8" ht="51">
      <c r="A22" s="12" t="s">
        <v>62</v>
      </c>
      <c r="B22" s="14" t="s">
        <v>63</v>
      </c>
      <c r="C22" s="37">
        <v>136.80000000000001</v>
      </c>
      <c r="D22" s="60">
        <v>234.2</v>
      </c>
      <c r="E22" s="60">
        <v>148.9</v>
      </c>
      <c r="F22" s="57">
        <f t="shared" si="1"/>
        <v>63.578138343296331</v>
      </c>
      <c r="G22" s="57">
        <f t="shared" si="2"/>
        <v>108.84502923976606</v>
      </c>
      <c r="H22" s="39"/>
    </row>
    <row r="23" spans="1:8" ht="76.5">
      <c r="A23" s="12" t="s">
        <v>64</v>
      </c>
      <c r="B23" s="14" t="s">
        <v>65</v>
      </c>
      <c r="C23" s="37">
        <v>136.80000000000001</v>
      </c>
      <c r="D23" s="60">
        <v>234.2</v>
      </c>
      <c r="E23" s="60">
        <v>148.9</v>
      </c>
      <c r="F23" s="57">
        <f t="shared" si="1"/>
        <v>63.578138343296331</v>
      </c>
      <c r="G23" s="57">
        <f t="shared" si="2"/>
        <v>108.84502923976606</v>
      </c>
      <c r="H23" s="39"/>
    </row>
    <row r="24" spans="1:8" ht="25.5">
      <c r="A24" s="12" t="s">
        <v>66</v>
      </c>
      <c r="B24" s="14" t="s">
        <v>67</v>
      </c>
      <c r="C24" s="37">
        <v>440.1</v>
      </c>
      <c r="D24" s="60">
        <v>1355.3</v>
      </c>
      <c r="E24" s="60">
        <v>381.3</v>
      </c>
      <c r="F24" s="57">
        <f t="shared" si="1"/>
        <v>28.133992473991</v>
      </c>
      <c r="G24" s="57">
        <f t="shared" si="2"/>
        <v>86.63940013633264</v>
      </c>
      <c r="H24" s="39"/>
    </row>
    <row r="25" spans="1:8" ht="38.25">
      <c r="A25" s="12" t="s">
        <v>68</v>
      </c>
      <c r="B25" s="14" t="s">
        <v>69</v>
      </c>
      <c r="C25" s="37">
        <v>440.1</v>
      </c>
      <c r="D25" s="60">
        <v>1355.3</v>
      </c>
      <c r="E25" s="60">
        <v>381.3</v>
      </c>
      <c r="F25" s="57">
        <f t="shared" si="1"/>
        <v>28.133992473991</v>
      </c>
      <c r="G25" s="57">
        <f t="shared" si="2"/>
        <v>86.63940013633264</v>
      </c>
      <c r="H25" s="39"/>
    </row>
    <row r="26" spans="1:8" s="30" customFormat="1" ht="25.5">
      <c r="A26" s="31" t="s">
        <v>80</v>
      </c>
      <c r="B26" s="32" t="s">
        <v>81</v>
      </c>
      <c r="C26" s="28">
        <v>313.60000000000002</v>
      </c>
      <c r="D26" s="59">
        <v>0</v>
      </c>
      <c r="E26" s="59">
        <v>0</v>
      </c>
      <c r="F26" s="57">
        <v>0</v>
      </c>
      <c r="G26" s="57">
        <f t="shared" si="2"/>
        <v>0</v>
      </c>
      <c r="H26" s="39"/>
    </row>
    <row r="27" spans="1:8" ht="21" customHeight="1">
      <c r="A27" s="21" t="s">
        <v>4</v>
      </c>
      <c r="B27" s="22"/>
      <c r="C27" s="23">
        <f>C29+C33+C35+C38+C41</f>
        <v>3663.6</v>
      </c>
      <c r="D27" s="23">
        <f>D29+D33+D35+D38+D41</f>
        <v>4946.2</v>
      </c>
      <c r="E27" s="23">
        <f>E29+E33+E35+E38+E41</f>
        <v>2654.6</v>
      </c>
      <c r="F27" s="58">
        <f t="shared" si="1"/>
        <v>53.669483644009539</v>
      </c>
      <c r="G27" s="58">
        <f t="shared" si="2"/>
        <v>72.458783710012014</v>
      </c>
      <c r="H27" s="39"/>
    </row>
    <row r="28" spans="1:8">
      <c r="A28" s="3" t="s">
        <v>3</v>
      </c>
      <c r="B28" s="2"/>
      <c r="C28" s="7"/>
      <c r="D28" s="58"/>
      <c r="E28" s="58"/>
      <c r="F28" s="58"/>
      <c r="G28" s="58"/>
      <c r="H28" s="39"/>
    </row>
    <row r="29" spans="1:8" ht="25.5">
      <c r="A29" s="3" t="s">
        <v>5</v>
      </c>
      <c r="B29" s="15" t="s">
        <v>6</v>
      </c>
      <c r="C29" s="51">
        <f>C30+C31+C32</f>
        <v>1386.7</v>
      </c>
      <c r="D29" s="57">
        <f>D30+D31+D32</f>
        <v>2287.5</v>
      </c>
      <c r="E29" s="57">
        <f>E30+E31+E32</f>
        <v>1558.5</v>
      </c>
      <c r="F29" s="57">
        <f t="shared" si="1"/>
        <v>68.131147540983605</v>
      </c>
      <c r="G29" s="57">
        <f t="shared" si="2"/>
        <v>112.38912526141198</v>
      </c>
      <c r="H29" s="39"/>
    </row>
    <row r="30" spans="1:8" ht="51" customHeight="1">
      <c r="A30" s="3" t="s">
        <v>7</v>
      </c>
      <c r="B30" s="16" t="s">
        <v>8</v>
      </c>
      <c r="C30" s="38">
        <v>1343.8</v>
      </c>
      <c r="D30" s="61">
        <v>2276.3000000000002</v>
      </c>
      <c r="E30" s="57">
        <v>1556.7</v>
      </c>
      <c r="F30" s="57">
        <f t="shared" si="1"/>
        <v>68.387295171989621</v>
      </c>
      <c r="G30" s="57">
        <f t="shared" si="2"/>
        <v>115.84313141836584</v>
      </c>
      <c r="H30" s="39"/>
    </row>
    <row r="31" spans="1:8" ht="15" customHeight="1">
      <c r="A31" s="3" t="s">
        <v>73</v>
      </c>
      <c r="B31" s="16" t="s">
        <v>74</v>
      </c>
      <c r="C31" s="38">
        <v>0</v>
      </c>
      <c r="D31" s="61">
        <v>5</v>
      </c>
      <c r="E31" s="57">
        <v>0</v>
      </c>
      <c r="F31" s="57">
        <f t="shared" si="1"/>
        <v>0</v>
      </c>
      <c r="G31" s="57">
        <v>0</v>
      </c>
      <c r="H31" s="39"/>
    </row>
    <row r="32" spans="1:8" ht="24.75" customHeight="1">
      <c r="A32" s="3" t="s">
        <v>9</v>
      </c>
      <c r="B32" s="15" t="s">
        <v>10</v>
      </c>
      <c r="C32" s="38">
        <v>42.9</v>
      </c>
      <c r="D32" s="57">
        <v>6.2</v>
      </c>
      <c r="E32" s="57">
        <v>1.8</v>
      </c>
      <c r="F32" s="57">
        <f t="shared" si="1"/>
        <v>29.032258064516132</v>
      </c>
      <c r="G32" s="57">
        <f t="shared" si="2"/>
        <v>4.1958041958041958</v>
      </c>
      <c r="H32" s="39"/>
    </row>
    <row r="33" spans="1:8">
      <c r="A33" s="3" t="s">
        <v>11</v>
      </c>
      <c r="B33" s="15" t="s">
        <v>12</v>
      </c>
      <c r="C33" s="51">
        <f>C34</f>
        <v>136.80000000000001</v>
      </c>
      <c r="D33" s="57">
        <f>D34</f>
        <v>234.2</v>
      </c>
      <c r="E33" s="57">
        <f>E34</f>
        <v>149</v>
      </c>
      <c r="F33" s="57">
        <f t="shared" si="1"/>
        <v>63.620836891545693</v>
      </c>
      <c r="G33" s="57">
        <f t="shared" si="2"/>
        <v>108.91812865497074</v>
      </c>
      <c r="H33" s="39"/>
    </row>
    <row r="34" spans="1:8" ht="25.5">
      <c r="A34" s="3" t="s">
        <v>13</v>
      </c>
      <c r="B34" s="15" t="s">
        <v>14</v>
      </c>
      <c r="C34" s="51">
        <v>136.80000000000001</v>
      </c>
      <c r="D34" s="57">
        <v>234.2</v>
      </c>
      <c r="E34" s="57">
        <v>149</v>
      </c>
      <c r="F34" s="57">
        <f t="shared" si="1"/>
        <v>63.620836891545693</v>
      </c>
      <c r="G34" s="57">
        <f t="shared" si="2"/>
        <v>108.91812865497074</v>
      </c>
      <c r="H34" s="39"/>
    </row>
    <row r="35" spans="1:8">
      <c r="A35" s="3" t="s">
        <v>15</v>
      </c>
      <c r="B35" s="15" t="s">
        <v>16</v>
      </c>
      <c r="C35" s="51">
        <f>C36+C37</f>
        <v>43.6</v>
      </c>
      <c r="D35" s="57">
        <f>D36+D37</f>
        <v>807.9</v>
      </c>
      <c r="E35" s="57">
        <f>E36+E37</f>
        <v>24</v>
      </c>
      <c r="F35" s="57">
        <f t="shared" si="1"/>
        <v>2.9706646862235426</v>
      </c>
      <c r="G35" s="57">
        <f t="shared" si="2"/>
        <v>55.045871559633028</v>
      </c>
      <c r="H35" s="39"/>
    </row>
    <row r="36" spans="1:8" ht="25.5">
      <c r="A36" s="3" t="s">
        <v>17</v>
      </c>
      <c r="B36" s="15" t="s">
        <v>18</v>
      </c>
      <c r="C36" s="51">
        <v>43.6</v>
      </c>
      <c r="D36" s="57">
        <v>740.8</v>
      </c>
      <c r="E36" s="57">
        <v>24</v>
      </c>
      <c r="F36" s="57">
        <f t="shared" si="1"/>
        <v>3.2397408207343417</v>
      </c>
      <c r="G36" s="57">
        <f t="shared" si="2"/>
        <v>55.045871559633028</v>
      </c>
      <c r="H36" s="39"/>
    </row>
    <row r="37" spans="1:8" ht="25.5">
      <c r="A37" s="3" t="s">
        <v>19</v>
      </c>
      <c r="B37" s="15" t="s">
        <v>20</v>
      </c>
      <c r="C37" s="51">
        <v>0</v>
      </c>
      <c r="D37" s="57">
        <v>67.099999999999994</v>
      </c>
      <c r="E37" s="57">
        <v>0</v>
      </c>
      <c r="F37" s="57">
        <f t="shared" si="1"/>
        <v>0</v>
      </c>
      <c r="G37" s="57">
        <v>0</v>
      </c>
      <c r="H37" s="39"/>
    </row>
    <row r="38" spans="1:8" ht="25.5">
      <c r="A38" s="3" t="s">
        <v>21</v>
      </c>
      <c r="B38" s="15" t="s">
        <v>22</v>
      </c>
      <c r="C38" s="51">
        <f>C40</f>
        <v>1302.9000000000001</v>
      </c>
      <c r="D38" s="57">
        <f>D40</f>
        <v>335.4</v>
      </c>
      <c r="E38" s="57">
        <f>E40</f>
        <v>81.5</v>
      </c>
      <c r="F38" s="57">
        <f t="shared" si="1"/>
        <v>24.299344066785931</v>
      </c>
      <c r="G38" s="57">
        <f t="shared" si="2"/>
        <v>6.255276690459743</v>
      </c>
      <c r="H38" s="39"/>
    </row>
    <row r="39" spans="1:8" ht="15" hidden="1" customHeight="1">
      <c r="A39" s="3" t="s">
        <v>23</v>
      </c>
      <c r="B39" s="15" t="s">
        <v>24</v>
      </c>
      <c r="C39" s="51"/>
      <c r="D39" s="57"/>
      <c r="E39" s="57"/>
      <c r="F39" s="57" t="e">
        <f t="shared" si="1"/>
        <v>#DIV/0!</v>
      </c>
      <c r="G39" s="57" t="e">
        <f t="shared" si="2"/>
        <v>#DIV/0!</v>
      </c>
      <c r="H39" s="39"/>
    </row>
    <row r="40" spans="1:8">
      <c r="A40" s="3" t="s">
        <v>25</v>
      </c>
      <c r="B40" s="15" t="s">
        <v>26</v>
      </c>
      <c r="C40" s="51">
        <v>1302.9000000000001</v>
      </c>
      <c r="D40" s="57">
        <v>335.4</v>
      </c>
      <c r="E40" s="57">
        <v>81.5</v>
      </c>
      <c r="F40" s="57">
        <f t="shared" si="1"/>
        <v>24.299344066785931</v>
      </c>
      <c r="G40" s="57">
        <f t="shared" si="2"/>
        <v>6.255276690459743</v>
      </c>
      <c r="H40" s="39"/>
    </row>
    <row r="41" spans="1:8">
      <c r="A41" s="3" t="s">
        <v>77</v>
      </c>
      <c r="B41" s="15" t="s">
        <v>27</v>
      </c>
      <c r="C41" s="51">
        <f>C42</f>
        <v>793.6</v>
      </c>
      <c r="D41" s="57">
        <f>D42</f>
        <v>1281.2</v>
      </c>
      <c r="E41" s="57">
        <f>E42</f>
        <v>841.6</v>
      </c>
      <c r="F41" s="57">
        <f t="shared" si="1"/>
        <v>65.688417108960351</v>
      </c>
      <c r="G41" s="57">
        <f t="shared" si="2"/>
        <v>106.04838709677421</v>
      </c>
      <c r="H41" s="39"/>
    </row>
    <row r="42" spans="1:8">
      <c r="A42" s="3" t="s">
        <v>28</v>
      </c>
      <c r="B42" s="15" t="s">
        <v>29</v>
      </c>
      <c r="C42" s="38">
        <v>793.6</v>
      </c>
      <c r="D42" s="57">
        <v>1281.2</v>
      </c>
      <c r="E42" s="57">
        <v>841.6</v>
      </c>
      <c r="F42" s="57">
        <f t="shared" si="1"/>
        <v>65.688417108960351</v>
      </c>
      <c r="G42" s="57">
        <f t="shared" si="2"/>
        <v>106.04838709677421</v>
      </c>
      <c r="H42" s="39"/>
    </row>
    <row r="43" spans="1:8" ht="38.25">
      <c r="A43" s="3" t="s">
        <v>30</v>
      </c>
      <c r="B43" s="15"/>
      <c r="C43" s="33">
        <f>C5-C27</f>
        <v>-810.5</v>
      </c>
      <c r="D43" s="57">
        <f>D5-D27</f>
        <v>-33.899999999999636</v>
      </c>
      <c r="E43" s="57">
        <f>E5-E27</f>
        <v>-200.29999999999973</v>
      </c>
      <c r="F43" s="57"/>
      <c r="G43" s="57"/>
    </row>
    <row r="44" spans="1:8" ht="25.5">
      <c r="A44" s="2" t="s">
        <v>31</v>
      </c>
      <c r="B44" s="17"/>
      <c r="C44" s="34">
        <f t="shared" ref="C44" si="3">C46</f>
        <v>810.5</v>
      </c>
      <c r="D44" s="58">
        <f t="shared" ref="D44:E44" si="4">D46</f>
        <v>33.899999999999636</v>
      </c>
      <c r="E44" s="58">
        <f t="shared" si="4"/>
        <v>200.30000000000018</v>
      </c>
      <c r="F44" s="58"/>
      <c r="G44" s="58"/>
    </row>
    <row r="45" spans="1:8">
      <c r="A45" s="3" t="s">
        <v>3</v>
      </c>
      <c r="B45" s="15"/>
      <c r="C45" s="33"/>
      <c r="D45" s="57"/>
      <c r="E45" s="57"/>
      <c r="F45" s="57"/>
      <c r="G45" s="57"/>
    </row>
    <row r="46" spans="1:8" ht="38.25">
      <c r="A46" s="3" t="s">
        <v>32</v>
      </c>
      <c r="B46" s="15" t="s">
        <v>33</v>
      </c>
      <c r="C46" s="33">
        <f t="shared" ref="C46" si="5">C47+C48</f>
        <v>810.5</v>
      </c>
      <c r="D46" s="57">
        <f t="shared" ref="D46:E46" si="6">D47+D48</f>
        <v>33.899999999999636</v>
      </c>
      <c r="E46" s="57">
        <f t="shared" si="6"/>
        <v>200.30000000000018</v>
      </c>
      <c r="F46" s="57"/>
      <c r="G46" s="57"/>
    </row>
    <row r="47" spans="1:8" ht="25.5">
      <c r="A47" s="3" t="s">
        <v>34</v>
      </c>
      <c r="B47" s="15" t="s">
        <v>35</v>
      </c>
      <c r="C47" s="49">
        <v>-2977.1</v>
      </c>
      <c r="D47" s="57">
        <v>-4912.3</v>
      </c>
      <c r="E47" s="57">
        <v>-2491.6999999999998</v>
      </c>
      <c r="F47" s="57"/>
      <c r="G47" s="57"/>
    </row>
    <row r="48" spans="1:8" ht="29.25" customHeight="1">
      <c r="A48" s="3" t="s">
        <v>36</v>
      </c>
      <c r="B48" s="15" t="s">
        <v>37</v>
      </c>
      <c r="C48" s="49">
        <v>3787.6</v>
      </c>
      <c r="D48" s="57">
        <v>4946.2</v>
      </c>
      <c r="E48" s="57">
        <v>2692</v>
      </c>
      <c r="F48" s="57"/>
      <c r="G48" s="57"/>
    </row>
    <row r="52" spans="1:7">
      <c r="A52" s="62" t="s">
        <v>43</v>
      </c>
      <c r="B52" s="62"/>
      <c r="C52" s="62"/>
      <c r="D52" s="62"/>
      <c r="E52" s="62"/>
      <c r="F52" s="62"/>
      <c r="G52" s="62"/>
    </row>
  </sheetData>
  <mergeCells count="2">
    <mergeCell ref="A52:G52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C4" sqref="C4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63" t="s">
        <v>95</v>
      </c>
      <c r="B2" s="62"/>
      <c r="C2" s="62"/>
      <c r="D2" s="62"/>
      <c r="E2" s="62"/>
      <c r="F2" s="62"/>
      <c r="G2" s="62"/>
    </row>
    <row r="3" spans="1:7">
      <c r="G3" s="6"/>
    </row>
    <row r="4" spans="1:7" ht="73.5" customHeight="1">
      <c r="A4" s="1" t="s">
        <v>38</v>
      </c>
      <c r="B4" s="8" t="s">
        <v>39</v>
      </c>
      <c r="C4" s="48" t="s">
        <v>96</v>
      </c>
      <c r="D4" s="48" t="s">
        <v>97</v>
      </c>
      <c r="E4" s="48" t="s">
        <v>98</v>
      </c>
      <c r="F4" s="26" t="s">
        <v>84</v>
      </c>
      <c r="G4" s="26" t="s">
        <v>83</v>
      </c>
    </row>
    <row r="5" spans="1:7" ht="44.25" customHeight="1">
      <c r="A5" s="9" t="s">
        <v>40</v>
      </c>
      <c r="B5" s="64">
        <v>4.5</v>
      </c>
      <c r="C5" s="65">
        <v>1129.5999999999999</v>
      </c>
      <c r="D5" s="65">
        <v>1779.2</v>
      </c>
      <c r="E5" s="65">
        <v>1202.8</v>
      </c>
      <c r="F5" s="65">
        <f>E5/D5*100</f>
        <v>67.603417266187051</v>
      </c>
      <c r="G5" s="65">
        <f>E5/C5*100</f>
        <v>106.4801699716714</v>
      </c>
    </row>
    <row r="6" spans="1:7" ht="42.75" customHeight="1">
      <c r="A6" s="3" t="s">
        <v>41</v>
      </c>
      <c r="B6" s="64">
        <v>2</v>
      </c>
      <c r="C6" s="65">
        <v>614.9</v>
      </c>
      <c r="D6" s="65">
        <v>1045.8</v>
      </c>
      <c r="E6" s="65">
        <v>640</v>
      </c>
      <c r="F6" s="65">
        <f>E6/D6*100</f>
        <v>61.197169630904568</v>
      </c>
      <c r="G6" s="65">
        <f>E6/C6*100</f>
        <v>104.08196454708083</v>
      </c>
    </row>
    <row r="10" spans="1:7">
      <c r="A10" s="62" t="s">
        <v>43</v>
      </c>
      <c r="B10" s="62"/>
      <c r="C10" s="62"/>
      <c r="D10" s="62"/>
      <c r="E10" s="62"/>
      <c r="F10" s="62"/>
      <c r="G10" s="62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A13" sqref="A13:F13"/>
    </sheetView>
  </sheetViews>
  <sheetFormatPr defaultRowHeight="15"/>
  <cols>
    <col min="1" max="1" width="31.425781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3" style="5" customWidth="1"/>
    <col min="6" max="6" width="13.42578125" style="5" customWidth="1"/>
    <col min="7" max="16384" width="9.140625" style="5"/>
  </cols>
  <sheetData>
    <row r="2" spans="1:6" ht="96" customHeight="1">
      <c r="A2" s="63" t="s">
        <v>99</v>
      </c>
      <c r="B2" s="62"/>
      <c r="C2" s="62"/>
      <c r="D2" s="62"/>
      <c r="E2" s="62"/>
      <c r="F2" s="62"/>
    </row>
    <row r="3" spans="1:6">
      <c r="F3" s="6"/>
    </row>
    <row r="4" spans="1:6" ht="66.75" customHeight="1">
      <c r="A4" s="4" t="s">
        <v>70</v>
      </c>
      <c r="B4" s="48" t="s">
        <v>96</v>
      </c>
      <c r="C4" s="48" t="s">
        <v>97</v>
      </c>
      <c r="D4" s="48" t="s">
        <v>100</v>
      </c>
      <c r="E4" s="26" t="s">
        <v>84</v>
      </c>
      <c r="F4" s="26" t="s">
        <v>83</v>
      </c>
    </row>
    <row r="5" spans="1:6" ht="78" customHeight="1">
      <c r="A5" s="24" t="s">
        <v>78</v>
      </c>
      <c r="B5" s="53">
        <v>0</v>
      </c>
      <c r="C5" s="53">
        <v>2</v>
      </c>
      <c r="D5" s="53">
        <v>0</v>
      </c>
      <c r="E5" s="53">
        <f t="shared" ref="E5:E9" si="0">D5/C5*100</f>
        <v>0</v>
      </c>
      <c r="F5" s="57">
        <v>0</v>
      </c>
    </row>
    <row r="6" spans="1:6" ht="76.5" customHeight="1">
      <c r="A6" s="19" t="s">
        <v>75</v>
      </c>
      <c r="B6" s="53">
        <v>114.2</v>
      </c>
      <c r="C6" s="53">
        <v>335.4</v>
      </c>
      <c r="D6" s="53">
        <v>81.5</v>
      </c>
      <c r="E6" s="53">
        <f t="shared" si="0"/>
        <v>24.299344066785931</v>
      </c>
      <c r="F6" s="57">
        <f t="shared" ref="F6:F7" si="1">D6/B6*100</f>
        <v>71.366024518388798</v>
      </c>
    </row>
    <row r="7" spans="1:6" s="25" customFormat="1" ht="76.5" customHeight="1">
      <c r="A7" s="27" t="s">
        <v>79</v>
      </c>
      <c r="B7" s="53">
        <v>1188.7</v>
      </c>
      <c r="C7" s="53">
        <v>0</v>
      </c>
      <c r="D7" s="53">
        <v>0</v>
      </c>
      <c r="E7" s="53">
        <v>0</v>
      </c>
      <c r="F7" s="57">
        <f t="shared" si="1"/>
        <v>0</v>
      </c>
    </row>
    <row r="8" spans="1:6" ht="65.25" customHeight="1">
      <c r="A8" s="18" t="s">
        <v>76</v>
      </c>
      <c r="B8" s="53">
        <v>43.6</v>
      </c>
      <c r="C8" s="53">
        <v>740.8</v>
      </c>
      <c r="D8" s="53">
        <v>24</v>
      </c>
      <c r="E8" s="53">
        <f t="shared" si="0"/>
        <v>3.2397408207343417</v>
      </c>
      <c r="F8" s="57">
        <f>D8/B8*100</f>
        <v>55.045871559633028</v>
      </c>
    </row>
    <row r="9" spans="1:6">
      <c r="A9" s="2" t="s">
        <v>71</v>
      </c>
      <c r="B9" s="52">
        <v>1346.5</v>
      </c>
      <c r="C9" s="52">
        <f t="shared" ref="C9:D9" si="2">C6+C8+C5+C7</f>
        <v>1078.1999999999998</v>
      </c>
      <c r="D9" s="52">
        <f t="shared" si="2"/>
        <v>105.5</v>
      </c>
      <c r="E9" s="52">
        <f t="shared" si="0"/>
        <v>9.7848265627898368</v>
      </c>
      <c r="F9" s="58">
        <f t="shared" ref="F9" si="3">D9/B9*100</f>
        <v>7.835128109914594</v>
      </c>
    </row>
    <row r="13" spans="1:6">
      <c r="A13" s="62" t="s">
        <v>72</v>
      </c>
      <c r="B13" s="62"/>
      <c r="C13" s="62"/>
      <c r="D13" s="62"/>
      <c r="E13" s="62"/>
      <c r="F13" s="62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2020-01-23T06:46:02Z</cp:lastPrinted>
  <dcterms:created xsi:type="dcterms:W3CDTF">2017-04-17T10:25:39Z</dcterms:created>
  <dcterms:modified xsi:type="dcterms:W3CDTF">2021-10-26T09:55:44Z</dcterms:modified>
</cp:coreProperties>
</file>