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20" yWindow="510" windowWidth="13005" windowHeight="11760" activeTab="2"/>
  </bookViews>
  <sheets>
    <sheet name="таблица 1" sheetId="1" r:id="rId1"/>
    <sheet name="таблица 2" sheetId="2" r:id="rId2"/>
    <sheet name="таблица 3" sheetId="3" r:id="rId3"/>
  </sheets>
  <definedNames>
    <definedName name="_GoBack" localSheetId="0">'таблица 1'!$G$21</definedName>
  </definedNames>
  <calcPr calcId="125725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F13"/>
  <c r="F14"/>
  <c r="F16"/>
  <c r="F17"/>
  <c r="F18"/>
  <c r="F19"/>
  <c r="F20"/>
  <c r="F21"/>
  <c r="F22"/>
  <c r="F23"/>
  <c r="D5"/>
  <c r="E5"/>
  <c r="E5" i="3"/>
  <c r="E36" i="1"/>
  <c r="F6" i="3" l="1"/>
  <c r="E9"/>
  <c r="E6"/>
  <c r="E27" i="1"/>
  <c r="D27"/>
  <c r="G28"/>
  <c r="G30"/>
  <c r="G32"/>
  <c r="G37"/>
  <c r="G38"/>
  <c r="G40"/>
  <c r="F28"/>
  <c r="F29"/>
  <c r="F30"/>
  <c r="F32"/>
  <c r="F34"/>
  <c r="F35"/>
  <c r="F37"/>
  <c r="F38"/>
  <c r="F40"/>
  <c r="E39"/>
  <c r="F39" s="1"/>
  <c r="D39"/>
  <c r="G36"/>
  <c r="D36"/>
  <c r="F36" s="1"/>
  <c r="E33"/>
  <c r="F33" s="1"/>
  <c r="D33"/>
  <c r="E31"/>
  <c r="D31"/>
  <c r="G27"/>
  <c r="B9" i="3"/>
  <c r="F9" s="1"/>
  <c r="C44" i="1"/>
  <c r="C42" s="1"/>
  <c r="C25"/>
  <c r="C5"/>
  <c r="G8"/>
  <c r="G9"/>
  <c r="G12"/>
  <c r="F8"/>
  <c r="F9"/>
  <c r="F12"/>
  <c r="E8" i="3"/>
  <c r="C9"/>
  <c r="D9"/>
  <c r="D25" i="1" l="1"/>
  <c r="E25"/>
  <c r="C41"/>
  <c r="F31"/>
  <c r="G31"/>
  <c r="F27"/>
  <c r="G39"/>
  <c r="G7" l="1"/>
  <c r="F7" l="1"/>
  <c r="F5" l="1"/>
  <c r="G5"/>
  <c r="D41" l="1"/>
  <c r="E41"/>
  <c r="D44"/>
  <c r="D42" s="1"/>
  <c r="E44"/>
  <c r="E42" s="1"/>
  <c r="G6" i="2" l="1"/>
  <c r="F6"/>
  <c r="G5"/>
  <c r="F5"/>
  <c r="G25" i="1" l="1"/>
  <c r="F25"/>
</calcChain>
</file>

<file path=xl/sharedStrings.xml><?xml version="1.0" encoding="utf-8"?>
<sst xmlns="http://schemas.openxmlformats.org/spreadsheetml/2006/main" count="109" uniqueCount="97">
  <si>
    <t>Наименование показателя</t>
  </si>
  <si>
    <t>Код бюджетной классификации</t>
  </si>
  <si>
    <t>Доходы бюджета, всего</t>
  </si>
  <si>
    <t>в том числе</t>
  </si>
  <si>
    <t>Расходы бюджета, всего</t>
  </si>
  <si>
    <t>Общегосударственные вопросы</t>
  </si>
  <si>
    <t>00 0100 0000000000 000</t>
  </si>
  <si>
    <t>Функционирование высшего должностного лица субъекта Российской Федерации и муниципального образования</t>
  </si>
  <si>
    <t>00 0104 0000000000 000</t>
  </si>
  <si>
    <t>Другие общегосударственные вопросы</t>
  </si>
  <si>
    <t>00 0113 0000000000 000</t>
  </si>
  <si>
    <t xml:space="preserve">Национальная оборона </t>
  </si>
  <si>
    <t>00 0200 0000000000 000</t>
  </si>
  <si>
    <t>Мобилизационная и вневойсковая подготовка</t>
  </si>
  <si>
    <t>00 0203 0000000000 000</t>
  </si>
  <si>
    <t>Национальная экономика</t>
  </si>
  <si>
    <t>00 0400 0000000000 000</t>
  </si>
  <si>
    <t>Дорожное хозяйство (дорожные фонды)</t>
  </si>
  <si>
    <t>00 0409 0000000000 000</t>
  </si>
  <si>
    <t>Другие вопросы в области национальной экономики</t>
  </si>
  <si>
    <t>00 0412 0000000000 000</t>
  </si>
  <si>
    <t>Жилищно-коммунальное хозяйство</t>
  </si>
  <si>
    <t>00 0500 0000000000 000</t>
  </si>
  <si>
    <t>Жилищное хозяйство</t>
  </si>
  <si>
    <t>00 0501 0000000000 000</t>
  </si>
  <si>
    <t>Благоустройство</t>
  </si>
  <si>
    <t>00 0503 0000000000 000</t>
  </si>
  <si>
    <t>00 0800 0000000000 000</t>
  </si>
  <si>
    <t>Культура</t>
  </si>
  <si>
    <t>00 0801 0000000000 000</t>
  </si>
  <si>
    <t>Результат исполнения бюджета (дефицит “+”, профицит “–“)</t>
  </si>
  <si>
    <t>Источники финансирования, всего</t>
  </si>
  <si>
    <t>Изменение остатков средств на счетах по учету средств бюджета</t>
  </si>
  <si>
    <t>00 0105 0000000000 000</t>
  </si>
  <si>
    <t xml:space="preserve">Увеличение прочих остатков денежных средств бюджета </t>
  </si>
  <si>
    <t>00 0105 0201100000 510</t>
  </si>
  <si>
    <t xml:space="preserve">Уменьшение прочих остатков денежных средств бюджета </t>
  </si>
  <si>
    <t>00 0105 0201100000 610</t>
  </si>
  <si>
    <t>Наименование категории</t>
  </si>
  <si>
    <t>Среднесписочная численность работников (человек)</t>
  </si>
  <si>
    <t>Муниципальные служащие органов местного самоуправления</t>
  </si>
  <si>
    <t>Работники муниципальных учреждений</t>
  </si>
  <si>
    <t>тыс. руб.</t>
  </si>
  <si>
    <t>Начальник финансового управления                                                                     Е.А. Малышева</t>
  </si>
  <si>
    <t xml:space="preserve">Налоговые и неналоговые доходы </t>
  </si>
  <si>
    <t>Налоги на прибыль, доходы</t>
  </si>
  <si>
    <t>Налог  на доходы физических лиц</t>
  </si>
  <si>
    <t>10102000010000110</t>
  </si>
  <si>
    <t>Налоги на совокупный доход</t>
  </si>
  <si>
    <t>Единый сельскохозяйственный налог</t>
  </si>
  <si>
    <t>10503000010000110</t>
  </si>
  <si>
    <t>Налоги на имущество</t>
  </si>
  <si>
    <t>Налог на имущество физических лиц</t>
  </si>
  <si>
    <t>10601000000000110</t>
  </si>
  <si>
    <t>Земельный налог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</si>
  <si>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</si>
  <si>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</si>
  <si>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20200000000000151</t>
  </si>
  <si>
    <t>Дотации бюджетам субъектов Российской Федерации и муниципальных образований , в том числе: </t>
  </si>
  <si>
    <t>20210000000000151</t>
  </si>
  <si>
    <t xml:space="preserve">Дотация  на выравнивание бюджетной обеспеченности поселений за счет средств областного бюджета  </t>
  </si>
  <si>
    <t>Дотация на выравнивание бюджетной обеспеченности поселений за счет средств местного бюджета из районного фонда финансовой поддержки поселений</t>
  </si>
  <si>
    <t>Субвенции бюджетам субъектов Российской Федерации и муниципальных образований, в том числе:</t>
  </si>
  <si>
    <t>20230000000000151</t>
  </si>
  <si>
    <t>Субвенция  бюджетам поселений на осуществление  первичного воинского учета на территориях, где отсутствуют военные комиссариаты</t>
  </si>
  <si>
    <t>20235118100000151</t>
  </si>
  <si>
    <t>Иные межбюджетные трансферты</t>
  </si>
  <si>
    <t>20240000000000151</t>
  </si>
  <si>
    <t>Прочие межбюджетные трансферты, передаваемые бюджетам поселений</t>
  </si>
  <si>
    <t>20249999100000151</t>
  </si>
  <si>
    <t>Наименование муниципальной программы</t>
  </si>
  <si>
    <t>ИТОГО:</t>
  </si>
  <si>
    <t>Начальник финансового управления                                                                                 Е.А. Малышева</t>
  </si>
  <si>
    <t>Резервные фонды</t>
  </si>
  <si>
    <t>00 0111 0000000000 000</t>
  </si>
  <si>
    <t>Муниципальная программа "Комплексное благоустройство территории Яковлевского муниципального образования Базарно-Карабулакского муниципального района"</t>
  </si>
  <si>
    <t>Муниципальная программа "Ремонт автомобильных дорог Яковлевского муниципального образования Базарно-Карабулакского муниципального района"</t>
  </si>
  <si>
    <t>Культура и кинематография</t>
  </si>
  <si>
    <t>Муниципальная программа "Обеспечение первичных мер пожарной безопасности Яковлевского муниципального образования Базарно-Карабулакского муниципального района"</t>
  </si>
  <si>
    <t xml:space="preserve">Муниципальная программа "Обеспечение комплексного развития территорий Яковлевского муниципального образования Базарно-Карабулакского муниципального района" </t>
  </si>
  <si>
    <t>Безвозмездные перечисления организаций</t>
  </si>
  <si>
    <t>20405099100073150</t>
  </si>
  <si>
    <t>% исполнения плана                       2021 года</t>
  </si>
  <si>
    <t>% исполнения 2021 года к 2020 году</t>
  </si>
  <si>
    <t>% исполнения плана 2021 года</t>
  </si>
  <si>
    <t>20216001100001151</t>
  </si>
  <si>
    <t>20216001100002151</t>
  </si>
  <si>
    <t xml:space="preserve">Сведения                                                                                                                                                                                                                                      об исполнении бюджета Яковлевского муниципального образования                                                                                                                               Базарно-Карабулакского муниципального района                                                                                                                                                                                                    по расходам в разрезе муниципальных программ
на 1 июля 2021 года     
</t>
  </si>
  <si>
    <t>Исполнено на        1 июля 2020 г. (тыс.руб)</t>
  </si>
  <si>
    <t>Утвержденные бюджетные назначения на           1 июля 2021 г. (тыс.руб)</t>
  </si>
  <si>
    <t>Исполнено на        1 июля 2021 г. (тыс.руб)</t>
  </si>
  <si>
    <t xml:space="preserve">Сведения
о численности муниципальных служащих органов местного самоуправления и работников муниципальных учреждений, и фактических затратах на их денежное содержание по Яковлевскому муниципальному образованию Базарно-Карабулакского муниципального района
на 1 июля 2021 года     
</t>
  </si>
  <si>
    <t>Исполнено на 1 июля 2020 г. (тыс.руб)</t>
  </si>
  <si>
    <t>Исполнено на 1 июля 2021 г. (тыс.руб)</t>
  </si>
  <si>
    <t xml:space="preserve">Сведения об исполнении бюджета Яковлевского муниципального образования                                                                                                           Базарно-Карабулакского муниципального района 
на 1 июля 2021 года          
</t>
  </si>
  <si>
    <t>св. 7,3 раза</t>
  </si>
  <si>
    <t>св. 6,5 раза</t>
  </si>
</sst>
</file>

<file path=xl/styles.xml><?xml version="1.0" encoding="utf-8"?>
<styleSheet xmlns="http://schemas.openxmlformats.org/spreadsheetml/2006/main">
  <numFmts count="4">
    <numFmt numFmtId="164" formatCode="_-* #,##0.0\ _₽_-;\-* #,##0.0\ _₽_-;_-* &quot;-&quot;?\ _₽_-;_-@_-"/>
    <numFmt numFmtId="165" formatCode="000"/>
    <numFmt numFmtId="166" formatCode="#,##0.0\ _₽"/>
    <numFmt numFmtId="167" formatCode="0.0"/>
  </numFmts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9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37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165" fontId="8" fillId="0" borderId="1" xfId="2" applyNumberFormat="1" applyFont="1" applyFill="1" applyBorder="1" applyAlignment="1" applyProtection="1">
      <alignment wrapText="1"/>
      <protection hidden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 applyProtection="1">
      <alignment wrapText="1"/>
      <protection hidden="1"/>
    </xf>
    <xf numFmtId="0" fontId="5" fillId="0" borderId="0" xfId="0" applyFont="1"/>
    <xf numFmtId="0" fontId="2" fillId="0" borderId="1" xfId="0" applyFont="1" applyFill="1" applyBorder="1" applyAlignment="1">
      <alignment horizontal="center" vertical="top" wrapText="1"/>
    </xf>
    <xf numFmtId="165" fontId="8" fillId="0" borderId="1" xfId="3" applyNumberFormat="1" applyFont="1" applyFill="1" applyBorder="1" applyAlignment="1" applyProtection="1">
      <alignment wrapText="1"/>
      <protection hidden="1"/>
    </xf>
    <xf numFmtId="164" fontId="3" fillId="0" borderId="3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0" fontId="4" fillId="0" borderId="3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7" fontId="5" fillId="0" borderId="0" xfId="0" applyNumberFormat="1" applyFont="1"/>
    <xf numFmtId="166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Border="1" applyAlignment="1">
      <alignment horizontal="right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opLeftCell="A28" zoomScaleNormal="100" workbookViewId="0">
      <selection activeCell="G11" sqref="G11"/>
    </sheetView>
  </sheetViews>
  <sheetFormatPr defaultRowHeight="15"/>
  <cols>
    <col min="1" max="1" width="25.42578125" style="5" customWidth="1"/>
    <col min="2" max="2" width="20.28515625" style="5" customWidth="1"/>
    <col min="3" max="3" width="11.7109375" style="5" customWidth="1"/>
    <col min="4" max="4" width="15" style="5" customWidth="1"/>
    <col min="5" max="5" width="11.5703125" style="5" customWidth="1"/>
    <col min="6" max="6" width="11.140625" style="5" customWidth="1"/>
    <col min="7" max="7" width="12.7109375" style="5" customWidth="1"/>
    <col min="8" max="16384" width="9.140625" style="5"/>
  </cols>
  <sheetData>
    <row r="2" spans="1:8" ht="58.5" customHeight="1">
      <c r="A2" s="48" t="s">
        <v>94</v>
      </c>
      <c r="B2" s="47"/>
      <c r="C2" s="47"/>
      <c r="D2" s="47"/>
      <c r="E2" s="47"/>
      <c r="F2" s="47"/>
      <c r="G2" s="47"/>
    </row>
    <row r="3" spans="1:8">
      <c r="G3" s="6" t="s">
        <v>42</v>
      </c>
    </row>
    <row r="4" spans="1:8" ht="63.75" customHeight="1">
      <c r="A4" s="4" t="s">
        <v>0</v>
      </c>
      <c r="B4" s="4" t="s">
        <v>1</v>
      </c>
      <c r="C4" s="1" t="s">
        <v>92</v>
      </c>
      <c r="D4" s="1" t="s">
        <v>89</v>
      </c>
      <c r="E4" s="1" t="s">
        <v>93</v>
      </c>
      <c r="F4" s="4" t="s">
        <v>82</v>
      </c>
      <c r="G4" s="4" t="s">
        <v>83</v>
      </c>
    </row>
    <row r="5" spans="1:8" ht="18" customHeight="1">
      <c r="A5" s="20" t="s">
        <v>2</v>
      </c>
      <c r="B5" s="8"/>
      <c r="C5" s="35">
        <f>C7+C16</f>
        <v>1362.4</v>
      </c>
      <c r="D5" s="52">
        <f t="shared" ref="D5:E5" si="0">D7+D16</f>
        <v>4827.3999999999996</v>
      </c>
      <c r="E5" s="52">
        <f t="shared" si="0"/>
        <v>1944.7</v>
      </c>
      <c r="F5" s="52">
        <f t="shared" ref="F5:F24" si="1">E5/D5*100</f>
        <v>40.284625264117338</v>
      </c>
      <c r="G5" s="52">
        <f>E5/C5*100</f>
        <v>142.7407516147974</v>
      </c>
    </row>
    <row r="6" spans="1:8" ht="15" customHeight="1">
      <c r="A6" s="10" t="s">
        <v>3</v>
      </c>
      <c r="B6" s="11"/>
      <c r="C6" s="34"/>
      <c r="D6" s="51"/>
      <c r="E6" s="51"/>
      <c r="F6" s="51"/>
      <c r="G6" s="52"/>
    </row>
    <row r="7" spans="1:8" ht="25.5" customHeight="1">
      <c r="A7" s="12" t="s">
        <v>44</v>
      </c>
      <c r="B7" s="13">
        <v>1E+16</v>
      </c>
      <c r="C7" s="36">
        <v>671.1</v>
      </c>
      <c r="D7" s="50">
        <v>2707.6</v>
      </c>
      <c r="E7" s="50">
        <v>1268</v>
      </c>
      <c r="F7" s="51">
        <f t="shared" si="1"/>
        <v>46.831141970749002</v>
      </c>
      <c r="G7" s="51">
        <f t="shared" ref="G7:G24" si="2">E7/C7*100</f>
        <v>188.94352555505884</v>
      </c>
    </row>
    <row r="8" spans="1:8" ht="16.5" customHeight="1">
      <c r="A8" s="12" t="s">
        <v>45</v>
      </c>
      <c r="B8" s="13">
        <v>1.01E+16</v>
      </c>
      <c r="C8" s="36">
        <v>186.3</v>
      </c>
      <c r="D8" s="50">
        <v>1179.5999999999999</v>
      </c>
      <c r="E8" s="50">
        <v>227.2</v>
      </c>
      <c r="F8" s="51">
        <f t="shared" si="1"/>
        <v>19.260766361478467</v>
      </c>
      <c r="G8" s="51">
        <f t="shared" si="2"/>
        <v>121.95383789586687</v>
      </c>
    </row>
    <row r="9" spans="1:8" ht="25.5">
      <c r="A9" s="12" t="s">
        <v>46</v>
      </c>
      <c r="B9" s="14" t="s">
        <v>47</v>
      </c>
      <c r="C9" s="36">
        <v>186.3</v>
      </c>
      <c r="D9" s="50">
        <v>1179.5999999999999</v>
      </c>
      <c r="E9" s="50">
        <v>227.2</v>
      </c>
      <c r="F9" s="51">
        <f t="shared" si="1"/>
        <v>19.260766361478467</v>
      </c>
      <c r="G9" s="51">
        <f t="shared" si="2"/>
        <v>121.95383789586687</v>
      </c>
    </row>
    <row r="10" spans="1:8">
      <c r="A10" s="12" t="s">
        <v>48</v>
      </c>
      <c r="B10" s="13">
        <v>1.05E+16</v>
      </c>
      <c r="C10" s="36">
        <v>96.9</v>
      </c>
      <c r="D10" s="50">
        <v>108</v>
      </c>
      <c r="E10" s="50">
        <v>706.3</v>
      </c>
      <c r="F10" s="51" t="s">
        <v>96</v>
      </c>
      <c r="G10" s="51" t="s">
        <v>95</v>
      </c>
      <c r="H10" s="49"/>
    </row>
    <row r="11" spans="1:8" ht="25.5">
      <c r="A11" s="12" t="s">
        <v>49</v>
      </c>
      <c r="B11" s="14" t="s">
        <v>50</v>
      </c>
      <c r="C11" s="36">
        <v>96.9</v>
      </c>
      <c r="D11" s="50">
        <v>108</v>
      </c>
      <c r="E11" s="50">
        <v>706.3</v>
      </c>
      <c r="F11" s="51" t="s">
        <v>96</v>
      </c>
      <c r="G11" s="51" t="s">
        <v>95</v>
      </c>
    </row>
    <row r="12" spans="1:8">
      <c r="A12" s="12" t="s">
        <v>51</v>
      </c>
      <c r="B12" s="13">
        <v>1.06E+16</v>
      </c>
      <c r="C12" s="36">
        <v>386.8</v>
      </c>
      <c r="D12" s="50">
        <v>1420</v>
      </c>
      <c r="E12" s="50">
        <v>334.5</v>
      </c>
      <c r="F12" s="51">
        <f t="shared" si="1"/>
        <v>23.556338028169012</v>
      </c>
      <c r="G12" s="51">
        <f t="shared" si="2"/>
        <v>86.478800413650461</v>
      </c>
    </row>
    <row r="13" spans="1:8" ht="25.5">
      <c r="A13" s="12" t="s">
        <v>52</v>
      </c>
      <c r="B13" s="14" t="s">
        <v>53</v>
      </c>
      <c r="C13" s="36">
        <v>96.5</v>
      </c>
      <c r="D13" s="50">
        <v>277</v>
      </c>
      <c r="E13" s="50">
        <v>106.1</v>
      </c>
      <c r="F13" s="51">
        <f t="shared" si="1"/>
        <v>38.303249097472921</v>
      </c>
      <c r="G13" s="51">
        <f t="shared" si="2"/>
        <v>109.9481865284974</v>
      </c>
    </row>
    <row r="14" spans="1:8">
      <c r="A14" s="12" t="s">
        <v>54</v>
      </c>
      <c r="B14" s="13">
        <v>1.06060000000001E+16</v>
      </c>
      <c r="C14" s="36">
        <v>290.3</v>
      </c>
      <c r="D14" s="50">
        <v>1143</v>
      </c>
      <c r="E14" s="50">
        <v>228.4</v>
      </c>
      <c r="F14" s="51">
        <f t="shared" si="1"/>
        <v>19.982502187226597</v>
      </c>
      <c r="G14" s="51">
        <f t="shared" si="2"/>
        <v>78.677230451257316</v>
      </c>
    </row>
    <row r="15" spans="1:8">
      <c r="A15" s="12" t="s">
        <v>55</v>
      </c>
      <c r="B15" s="13">
        <v>1.08E+16</v>
      </c>
      <c r="C15" s="36">
        <v>1.1000000000000001</v>
      </c>
      <c r="D15" s="29">
        <v>0</v>
      </c>
      <c r="E15" s="29">
        <v>0</v>
      </c>
      <c r="F15" s="51">
        <v>0</v>
      </c>
      <c r="G15" s="51">
        <f t="shared" si="2"/>
        <v>0</v>
      </c>
    </row>
    <row r="16" spans="1:8" ht="51">
      <c r="A16" s="12" t="s">
        <v>56</v>
      </c>
      <c r="B16" s="14" t="s">
        <v>57</v>
      </c>
      <c r="C16" s="37">
        <v>691.3</v>
      </c>
      <c r="D16" s="50">
        <v>2119.8000000000002</v>
      </c>
      <c r="E16" s="50">
        <v>676.7</v>
      </c>
      <c r="F16" s="51">
        <f t="shared" si="1"/>
        <v>31.922822907821491</v>
      </c>
      <c r="G16" s="51">
        <f t="shared" si="2"/>
        <v>97.88803703167946</v>
      </c>
    </row>
    <row r="17" spans="1:7" ht="51">
      <c r="A17" s="12" t="s">
        <v>58</v>
      </c>
      <c r="B17" s="14" t="s">
        <v>59</v>
      </c>
      <c r="C17" s="37">
        <v>209.4</v>
      </c>
      <c r="D17" s="50">
        <v>530.29999999999995</v>
      </c>
      <c r="E17" s="50">
        <v>320.39999999999998</v>
      </c>
      <c r="F17" s="51">
        <f t="shared" si="1"/>
        <v>60.418630963605501</v>
      </c>
      <c r="G17" s="51">
        <f t="shared" si="2"/>
        <v>153.00859598853867</v>
      </c>
    </row>
    <row r="18" spans="1:7" ht="51">
      <c r="A18" s="12" t="s">
        <v>60</v>
      </c>
      <c r="B18" s="30" t="s">
        <v>85</v>
      </c>
      <c r="C18" s="37">
        <v>56</v>
      </c>
      <c r="D18" s="50">
        <v>102.9</v>
      </c>
      <c r="E18" s="50">
        <v>52.2</v>
      </c>
      <c r="F18" s="51">
        <f t="shared" si="1"/>
        <v>50.728862973760933</v>
      </c>
      <c r="G18" s="51">
        <f t="shared" si="2"/>
        <v>93.214285714285722</v>
      </c>
    </row>
    <row r="19" spans="1:7" ht="53.25" customHeight="1">
      <c r="A19" s="12" t="s">
        <v>61</v>
      </c>
      <c r="B19" s="30" t="s">
        <v>86</v>
      </c>
      <c r="C19" s="37">
        <v>153.4</v>
      </c>
      <c r="D19" s="50">
        <v>427.4</v>
      </c>
      <c r="E19" s="50">
        <v>268.2</v>
      </c>
      <c r="F19" s="51">
        <f t="shared" si="1"/>
        <v>62.751520823584464</v>
      </c>
      <c r="G19" s="51">
        <f t="shared" si="2"/>
        <v>174.83702737940027</v>
      </c>
    </row>
    <row r="20" spans="1:7" ht="51">
      <c r="A20" s="12" t="s">
        <v>62</v>
      </c>
      <c r="B20" s="14" t="s">
        <v>63</v>
      </c>
      <c r="C20" s="38">
        <v>80.8</v>
      </c>
      <c r="D20" s="54">
        <v>234.2</v>
      </c>
      <c r="E20" s="54">
        <v>89.3</v>
      </c>
      <c r="F20" s="51">
        <f t="shared" si="1"/>
        <v>38.129803586678051</v>
      </c>
      <c r="G20" s="51">
        <f t="shared" si="2"/>
        <v>110.51980198019803</v>
      </c>
    </row>
    <row r="21" spans="1:7" ht="76.5">
      <c r="A21" s="12" t="s">
        <v>64</v>
      </c>
      <c r="B21" s="14" t="s">
        <v>65</v>
      </c>
      <c r="C21" s="38">
        <v>80.8</v>
      </c>
      <c r="D21" s="54">
        <v>234.2</v>
      </c>
      <c r="E21" s="54">
        <v>89.3</v>
      </c>
      <c r="F21" s="51">
        <f t="shared" si="1"/>
        <v>38.129803586678051</v>
      </c>
      <c r="G21" s="51">
        <f t="shared" si="2"/>
        <v>110.51980198019803</v>
      </c>
    </row>
    <row r="22" spans="1:7" ht="25.5">
      <c r="A22" s="12" t="s">
        <v>66</v>
      </c>
      <c r="B22" s="14" t="s">
        <v>67</v>
      </c>
      <c r="C22" s="38">
        <v>401.1</v>
      </c>
      <c r="D22" s="54">
        <v>1355.3</v>
      </c>
      <c r="E22" s="54">
        <v>267</v>
      </c>
      <c r="F22" s="51">
        <f t="shared" si="1"/>
        <v>19.700435327971668</v>
      </c>
      <c r="G22" s="51">
        <f t="shared" si="2"/>
        <v>66.566940912490651</v>
      </c>
    </row>
    <row r="23" spans="1:7" ht="38.25">
      <c r="A23" s="12" t="s">
        <v>68</v>
      </c>
      <c r="B23" s="14" t="s">
        <v>69</v>
      </c>
      <c r="C23" s="38">
        <v>401.1</v>
      </c>
      <c r="D23" s="54">
        <v>1355.3</v>
      </c>
      <c r="E23" s="54">
        <v>267</v>
      </c>
      <c r="F23" s="51">
        <f t="shared" si="1"/>
        <v>19.700435327971668</v>
      </c>
      <c r="G23" s="51">
        <f t="shared" si="2"/>
        <v>66.566940912490651</v>
      </c>
    </row>
    <row r="24" spans="1:7" s="31" customFormat="1" ht="25.5">
      <c r="A24" s="32" t="s">
        <v>80</v>
      </c>
      <c r="B24" s="33" t="s">
        <v>81</v>
      </c>
      <c r="C24" s="29">
        <v>0</v>
      </c>
      <c r="D24" s="29">
        <v>0</v>
      </c>
      <c r="E24" s="29">
        <v>0</v>
      </c>
      <c r="F24" s="51">
        <v>0</v>
      </c>
      <c r="G24" s="51">
        <v>0</v>
      </c>
    </row>
    <row r="25" spans="1:7" ht="21" customHeight="1">
      <c r="A25" s="21" t="s">
        <v>4</v>
      </c>
      <c r="B25" s="22"/>
      <c r="C25" s="23">
        <f>C27+C31+C33+C36+C39</f>
        <v>1656.6</v>
      </c>
      <c r="D25" s="23">
        <f>D27+D31+D33+D36+D39</f>
        <v>4827.3999999999996</v>
      </c>
      <c r="E25" s="23">
        <f>E27+E31+E33+E36+E39</f>
        <v>1818.5</v>
      </c>
      <c r="F25" s="53">
        <f>E25/D25*100</f>
        <v>37.670381571860631</v>
      </c>
      <c r="G25" s="53">
        <f t="shared" ref="G25:G40" si="3">E25/C25*100</f>
        <v>109.77302909573827</v>
      </c>
    </row>
    <row r="26" spans="1:7">
      <c r="A26" s="3" t="s">
        <v>3</v>
      </c>
      <c r="B26" s="2"/>
      <c r="C26" s="7"/>
      <c r="D26" s="35"/>
      <c r="E26" s="35"/>
      <c r="F26" s="23"/>
      <c r="G26" s="23"/>
    </row>
    <row r="27" spans="1:7" ht="25.5">
      <c r="A27" s="3" t="s">
        <v>5</v>
      </c>
      <c r="B27" s="15" t="s">
        <v>6</v>
      </c>
      <c r="C27" s="39">
        <v>943.8</v>
      </c>
      <c r="D27" s="40">
        <f>D28+D29+D30</f>
        <v>2181.7999999999997</v>
      </c>
      <c r="E27" s="40">
        <f>E28+E29+E30</f>
        <v>1048.9000000000001</v>
      </c>
      <c r="F27" s="44">
        <f t="shared" ref="F27:F40" si="4">E27/D27*100</f>
        <v>48.07498395819966</v>
      </c>
      <c r="G27" s="44">
        <f t="shared" si="3"/>
        <v>111.13583386310661</v>
      </c>
    </row>
    <row r="28" spans="1:7" ht="51" customHeight="1">
      <c r="A28" s="3" t="s">
        <v>7</v>
      </c>
      <c r="B28" s="16" t="s">
        <v>8</v>
      </c>
      <c r="C28" s="39">
        <v>942</v>
      </c>
      <c r="D28" s="45">
        <v>2170.6</v>
      </c>
      <c r="E28" s="40">
        <v>1048.9000000000001</v>
      </c>
      <c r="F28" s="44">
        <f t="shared" si="4"/>
        <v>48.323044319542987</v>
      </c>
      <c r="G28" s="44">
        <f t="shared" si="3"/>
        <v>111.34819532908706</v>
      </c>
    </row>
    <row r="29" spans="1:7" ht="15" customHeight="1">
      <c r="A29" s="3" t="s">
        <v>73</v>
      </c>
      <c r="B29" s="16" t="s">
        <v>74</v>
      </c>
      <c r="C29" s="39">
        <v>0</v>
      </c>
      <c r="D29" s="45">
        <v>5</v>
      </c>
      <c r="E29" s="40">
        <v>0</v>
      </c>
      <c r="F29" s="44">
        <f t="shared" si="4"/>
        <v>0</v>
      </c>
      <c r="G29" s="44">
        <v>0</v>
      </c>
    </row>
    <row r="30" spans="1:7" ht="24.75" customHeight="1">
      <c r="A30" s="3" t="s">
        <v>9</v>
      </c>
      <c r="B30" s="15" t="s">
        <v>10</v>
      </c>
      <c r="C30" s="39">
        <v>1.8</v>
      </c>
      <c r="D30" s="40">
        <v>6.2</v>
      </c>
      <c r="E30" s="40">
        <v>0</v>
      </c>
      <c r="F30" s="44">
        <f t="shared" si="4"/>
        <v>0</v>
      </c>
      <c r="G30" s="44">
        <f t="shared" si="3"/>
        <v>0</v>
      </c>
    </row>
    <row r="31" spans="1:7">
      <c r="A31" s="3" t="s">
        <v>11</v>
      </c>
      <c r="B31" s="15" t="s">
        <v>12</v>
      </c>
      <c r="C31" s="39">
        <v>80.8</v>
      </c>
      <c r="D31" s="40">
        <f>D32</f>
        <v>234.2</v>
      </c>
      <c r="E31" s="40">
        <f>E32</f>
        <v>89.3</v>
      </c>
      <c r="F31" s="44">
        <f t="shared" si="4"/>
        <v>38.129803586678051</v>
      </c>
      <c r="G31" s="44">
        <f t="shared" si="3"/>
        <v>110.51980198019803</v>
      </c>
    </row>
    <row r="32" spans="1:7" ht="25.5">
      <c r="A32" s="3" t="s">
        <v>13</v>
      </c>
      <c r="B32" s="15" t="s">
        <v>14</v>
      </c>
      <c r="C32" s="39">
        <v>80.8</v>
      </c>
      <c r="D32" s="40">
        <v>234.2</v>
      </c>
      <c r="E32" s="40">
        <v>89.3</v>
      </c>
      <c r="F32" s="44">
        <f t="shared" si="4"/>
        <v>38.129803586678051</v>
      </c>
      <c r="G32" s="44">
        <f t="shared" si="3"/>
        <v>110.51980198019803</v>
      </c>
    </row>
    <row r="33" spans="1:7">
      <c r="A33" s="3" t="s">
        <v>15</v>
      </c>
      <c r="B33" s="15" t="s">
        <v>16</v>
      </c>
      <c r="C33" s="39">
        <v>0</v>
      </c>
      <c r="D33" s="40">
        <f>D34+D35</f>
        <v>807.9</v>
      </c>
      <c r="E33" s="40">
        <f>E34+E35</f>
        <v>24</v>
      </c>
      <c r="F33" s="44">
        <f t="shared" si="4"/>
        <v>2.9706646862235426</v>
      </c>
      <c r="G33" s="44">
        <v>0</v>
      </c>
    </row>
    <row r="34" spans="1:7" ht="25.5">
      <c r="A34" s="3" t="s">
        <v>17</v>
      </c>
      <c r="B34" s="15" t="s">
        <v>18</v>
      </c>
      <c r="C34" s="39">
        <v>0</v>
      </c>
      <c r="D34" s="40">
        <v>740.8</v>
      </c>
      <c r="E34" s="40">
        <v>24</v>
      </c>
      <c r="F34" s="44">
        <f t="shared" si="4"/>
        <v>3.2397408207343417</v>
      </c>
      <c r="G34" s="44">
        <v>0</v>
      </c>
    </row>
    <row r="35" spans="1:7" ht="25.5">
      <c r="A35" s="3" t="s">
        <v>19</v>
      </c>
      <c r="B35" s="15" t="s">
        <v>20</v>
      </c>
      <c r="C35" s="39">
        <v>0</v>
      </c>
      <c r="D35" s="40">
        <v>67.099999999999994</v>
      </c>
      <c r="E35" s="40">
        <v>0</v>
      </c>
      <c r="F35" s="44">
        <f t="shared" si="4"/>
        <v>0</v>
      </c>
      <c r="G35" s="44">
        <v>0</v>
      </c>
    </row>
    <row r="36" spans="1:7" ht="25.5">
      <c r="A36" s="3" t="s">
        <v>21</v>
      </c>
      <c r="B36" s="15" t="s">
        <v>22</v>
      </c>
      <c r="C36" s="39">
        <v>80</v>
      </c>
      <c r="D36" s="40">
        <f>D38</f>
        <v>335.4</v>
      </c>
      <c r="E36" s="40">
        <f>E38</f>
        <v>38.799999999999997</v>
      </c>
      <c r="F36" s="44">
        <f t="shared" si="4"/>
        <v>11.568276684555755</v>
      </c>
      <c r="G36" s="44">
        <f t="shared" si="3"/>
        <v>48.5</v>
      </c>
    </row>
    <row r="37" spans="1:7" ht="15" hidden="1" customHeight="1">
      <c r="A37" s="3" t="s">
        <v>23</v>
      </c>
      <c r="B37" s="15" t="s">
        <v>24</v>
      </c>
      <c r="C37" s="39"/>
      <c r="D37" s="40"/>
      <c r="E37" s="40"/>
      <c r="F37" s="44" t="e">
        <f t="shared" si="4"/>
        <v>#DIV/0!</v>
      </c>
      <c r="G37" s="44" t="e">
        <f t="shared" si="3"/>
        <v>#DIV/0!</v>
      </c>
    </row>
    <row r="38" spans="1:7">
      <c r="A38" s="3" t="s">
        <v>25</v>
      </c>
      <c r="B38" s="15" t="s">
        <v>26</v>
      </c>
      <c r="C38" s="39">
        <v>80</v>
      </c>
      <c r="D38" s="40">
        <v>335.4</v>
      </c>
      <c r="E38" s="40">
        <v>38.799999999999997</v>
      </c>
      <c r="F38" s="44">
        <f t="shared" si="4"/>
        <v>11.568276684555755</v>
      </c>
      <c r="G38" s="44">
        <f t="shared" si="3"/>
        <v>48.5</v>
      </c>
    </row>
    <row r="39" spans="1:7">
      <c r="A39" s="3" t="s">
        <v>77</v>
      </c>
      <c r="B39" s="15" t="s">
        <v>27</v>
      </c>
      <c r="C39" s="39">
        <v>552</v>
      </c>
      <c r="D39" s="40">
        <f>D40</f>
        <v>1268.0999999999999</v>
      </c>
      <c r="E39" s="40">
        <f>E40</f>
        <v>617.5</v>
      </c>
      <c r="F39" s="44">
        <f t="shared" si="4"/>
        <v>48.694897878716191</v>
      </c>
      <c r="G39" s="44">
        <f t="shared" si="3"/>
        <v>111.8659420289855</v>
      </c>
    </row>
    <row r="40" spans="1:7">
      <c r="A40" s="3" t="s">
        <v>28</v>
      </c>
      <c r="B40" s="15" t="s">
        <v>29</v>
      </c>
      <c r="C40" s="39">
        <v>552</v>
      </c>
      <c r="D40" s="40">
        <v>1268.0999999999999</v>
      </c>
      <c r="E40" s="40">
        <v>617.5</v>
      </c>
      <c r="F40" s="44">
        <f t="shared" si="4"/>
        <v>48.694897878716191</v>
      </c>
      <c r="G40" s="44">
        <f t="shared" si="3"/>
        <v>111.8659420289855</v>
      </c>
    </row>
    <row r="41" spans="1:7" ht="38.25">
      <c r="A41" s="3" t="s">
        <v>30</v>
      </c>
      <c r="B41" s="15"/>
      <c r="C41" s="34">
        <f>C5-C25</f>
        <v>-294.19999999999982</v>
      </c>
      <c r="D41" s="51">
        <f>D5-D25</f>
        <v>0</v>
      </c>
      <c r="E41" s="51">
        <f>E5-E25</f>
        <v>126.20000000000005</v>
      </c>
      <c r="F41" s="51"/>
      <c r="G41" s="51"/>
    </row>
    <row r="42" spans="1:7" ht="25.5">
      <c r="A42" s="2" t="s">
        <v>31</v>
      </c>
      <c r="B42" s="17"/>
      <c r="C42" s="35">
        <f t="shared" ref="C42" si="5">C44</f>
        <v>294.20000000000005</v>
      </c>
      <c r="D42" s="35">
        <f t="shared" ref="D42:E42" si="6">D44</f>
        <v>0</v>
      </c>
      <c r="E42" s="35">
        <f t="shared" si="6"/>
        <v>-126.20000000000005</v>
      </c>
      <c r="F42" s="35"/>
      <c r="G42" s="35"/>
    </row>
    <row r="43" spans="1:7">
      <c r="A43" s="3" t="s">
        <v>3</v>
      </c>
      <c r="B43" s="15"/>
      <c r="C43" s="34"/>
      <c r="D43" s="40"/>
      <c r="E43" s="40"/>
      <c r="F43" s="40"/>
      <c r="G43" s="40"/>
    </row>
    <row r="44" spans="1:7" ht="38.25">
      <c r="A44" s="3" t="s">
        <v>32</v>
      </c>
      <c r="B44" s="15" t="s">
        <v>33</v>
      </c>
      <c r="C44" s="34">
        <f t="shared" ref="C44" si="7">C45+C46</f>
        <v>294.20000000000005</v>
      </c>
      <c r="D44" s="40">
        <f t="shared" ref="D44:E44" si="8">D45+D46</f>
        <v>0</v>
      </c>
      <c r="E44" s="40">
        <f t="shared" si="8"/>
        <v>-126.20000000000005</v>
      </c>
      <c r="F44" s="40"/>
      <c r="G44" s="40"/>
    </row>
    <row r="45" spans="1:7" ht="25.5">
      <c r="A45" s="3" t="s">
        <v>34</v>
      </c>
      <c r="B45" s="15" t="s">
        <v>35</v>
      </c>
      <c r="C45" s="40">
        <v>-1369.2</v>
      </c>
      <c r="D45" s="40">
        <v>-4827.3999999999996</v>
      </c>
      <c r="E45" s="40">
        <v>-1968.3</v>
      </c>
      <c r="F45" s="40"/>
      <c r="G45" s="40"/>
    </row>
    <row r="46" spans="1:7" ht="29.25" customHeight="1">
      <c r="A46" s="3" t="s">
        <v>36</v>
      </c>
      <c r="B46" s="15" t="s">
        <v>37</v>
      </c>
      <c r="C46" s="40">
        <v>1663.4</v>
      </c>
      <c r="D46" s="40">
        <v>4827.3999999999996</v>
      </c>
      <c r="E46" s="40">
        <v>1842.1</v>
      </c>
      <c r="F46" s="40"/>
      <c r="G46" s="40"/>
    </row>
    <row r="50" spans="1:7">
      <c r="A50" s="47" t="s">
        <v>43</v>
      </c>
      <c r="B50" s="47"/>
      <c r="C50" s="47"/>
      <c r="D50" s="47"/>
      <c r="E50" s="47"/>
      <c r="F50" s="47"/>
      <c r="G50" s="47"/>
    </row>
  </sheetData>
  <mergeCells count="2">
    <mergeCell ref="A50:G50"/>
    <mergeCell ref="A2:G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E11" sqref="E11"/>
    </sheetView>
  </sheetViews>
  <sheetFormatPr defaultRowHeight="15"/>
  <cols>
    <col min="1" max="1" width="22.28515625" style="5" customWidth="1"/>
    <col min="2" max="2" width="15.7109375" style="5" customWidth="1"/>
    <col min="3" max="3" width="10.42578125" style="5" customWidth="1"/>
    <col min="4" max="4" width="14.140625" style="5" customWidth="1"/>
    <col min="5" max="5" width="13" style="5" customWidth="1"/>
    <col min="6" max="6" width="13.5703125" style="5" customWidth="1"/>
    <col min="7" max="7" width="14.28515625" style="5" customWidth="1"/>
    <col min="8" max="16384" width="9.140625" style="5"/>
  </cols>
  <sheetData>
    <row r="2" spans="1:7" ht="96" customHeight="1">
      <c r="A2" s="48" t="s">
        <v>91</v>
      </c>
      <c r="B2" s="47"/>
      <c r="C2" s="47"/>
      <c r="D2" s="47"/>
      <c r="E2" s="47"/>
      <c r="F2" s="47"/>
      <c r="G2" s="47"/>
    </row>
    <row r="3" spans="1:7">
      <c r="G3" s="6"/>
    </row>
    <row r="4" spans="1:7" ht="73.5" customHeight="1">
      <c r="A4" s="1" t="s">
        <v>38</v>
      </c>
      <c r="B4" s="8" t="s">
        <v>39</v>
      </c>
      <c r="C4" s="27" t="s">
        <v>92</v>
      </c>
      <c r="D4" s="27" t="s">
        <v>89</v>
      </c>
      <c r="E4" s="27" t="s">
        <v>93</v>
      </c>
      <c r="F4" s="27" t="s">
        <v>84</v>
      </c>
      <c r="G4" s="27" t="s">
        <v>83</v>
      </c>
    </row>
    <row r="5" spans="1:7" ht="44.25" customHeight="1">
      <c r="A5" s="9" t="s">
        <v>40</v>
      </c>
      <c r="B5" s="46">
        <v>4.5</v>
      </c>
      <c r="C5" s="41">
        <v>507.8</v>
      </c>
      <c r="D5" s="41">
        <v>1366.5</v>
      </c>
      <c r="E5" s="41">
        <v>634.70000000000005</v>
      </c>
      <c r="F5" s="41">
        <f>E5/D5*100</f>
        <v>46.44712769849982</v>
      </c>
      <c r="G5" s="41">
        <f>E5/C5*100</f>
        <v>124.99015360378102</v>
      </c>
    </row>
    <row r="6" spans="1:7" ht="42.75" customHeight="1">
      <c r="A6" s="3" t="s">
        <v>41</v>
      </c>
      <c r="B6" s="46">
        <v>2</v>
      </c>
      <c r="C6" s="41">
        <v>315.5</v>
      </c>
      <c r="D6" s="41">
        <v>803.2</v>
      </c>
      <c r="E6" s="41">
        <v>338.2</v>
      </c>
      <c r="F6" s="41">
        <f>E6/D6*100</f>
        <v>42.106573705179279</v>
      </c>
      <c r="G6" s="41">
        <f>E6/C6*100</f>
        <v>107.19492868462757</v>
      </c>
    </row>
    <row r="10" spans="1:7">
      <c r="A10" s="47" t="s">
        <v>43</v>
      </c>
      <c r="B10" s="47"/>
      <c r="C10" s="47"/>
      <c r="D10" s="47"/>
      <c r="E10" s="47"/>
      <c r="F10" s="47"/>
      <c r="G10" s="47"/>
    </row>
  </sheetData>
  <mergeCells count="2">
    <mergeCell ref="A2:G2"/>
    <mergeCell ref="A10:G10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>
      <selection activeCell="B8" sqref="B8"/>
    </sheetView>
  </sheetViews>
  <sheetFormatPr defaultRowHeight="15"/>
  <cols>
    <col min="1" max="1" width="31.42578125" style="5" customWidth="1"/>
    <col min="2" max="2" width="16.85546875" style="5" customWidth="1"/>
    <col min="3" max="3" width="17.42578125" style="5" customWidth="1"/>
    <col min="4" max="4" width="14.5703125" style="5" customWidth="1"/>
    <col min="5" max="5" width="13" style="5" customWidth="1"/>
    <col min="6" max="6" width="13.42578125" style="5" customWidth="1"/>
    <col min="7" max="16384" width="9.140625" style="5"/>
  </cols>
  <sheetData>
    <row r="2" spans="1:6" ht="96" customHeight="1">
      <c r="A2" s="48" t="s">
        <v>87</v>
      </c>
      <c r="B2" s="47"/>
      <c r="C2" s="47"/>
      <c r="D2" s="47"/>
      <c r="E2" s="47"/>
      <c r="F2" s="47"/>
    </row>
    <row r="3" spans="1:6">
      <c r="F3" s="6"/>
    </row>
    <row r="4" spans="1:6" ht="66.75" customHeight="1">
      <c r="A4" s="4" t="s">
        <v>70</v>
      </c>
      <c r="B4" s="42" t="s">
        <v>88</v>
      </c>
      <c r="C4" s="27" t="s">
        <v>89</v>
      </c>
      <c r="D4" s="27" t="s">
        <v>90</v>
      </c>
      <c r="E4" s="27" t="s">
        <v>84</v>
      </c>
      <c r="F4" s="27" t="s">
        <v>83</v>
      </c>
    </row>
    <row r="5" spans="1:6" ht="78" customHeight="1">
      <c r="A5" s="25" t="s">
        <v>78</v>
      </c>
      <c r="B5" s="43">
        <v>0</v>
      </c>
      <c r="C5" s="43">
        <v>2</v>
      </c>
      <c r="D5" s="43">
        <v>0</v>
      </c>
      <c r="E5" s="43">
        <f t="shared" ref="E5:E9" si="0">D5/C5*100</f>
        <v>0</v>
      </c>
      <c r="F5" s="40">
        <v>0</v>
      </c>
    </row>
    <row r="6" spans="1:6" ht="76.5" customHeight="1">
      <c r="A6" s="19" t="s">
        <v>75</v>
      </c>
      <c r="B6" s="43">
        <v>80</v>
      </c>
      <c r="C6" s="43">
        <v>335.4</v>
      </c>
      <c r="D6" s="43">
        <v>38.799999999999997</v>
      </c>
      <c r="E6" s="43">
        <f t="shared" si="0"/>
        <v>11.568276684555755</v>
      </c>
      <c r="F6" s="40">
        <f t="shared" ref="F6" si="1">D6/B6*100</f>
        <v>48.5</v>
      </c>
    </row>
    <row r="7" spans="1:6" s="26" customFormat="1" ht="76.5" customHeight="1">
      <c r="A7" s="28" t="s">
        <v>79</v>
      </c>
      <c r="B7" s="43">
        <v>0</v>
      </c>
      <c r="C7" s="43">
        <v>0</v>
      </c>
      <c r="D7" s="43">
        <v>0</v>
      </c>
      <c r="E7" s="43">
        <v>0</v>
      </c>
      <c r="F7" s="40">
        <v>0</v>
      </c>
    </row>
    <row r="8" spans="1:6" ht="65.25" customHeight="1">
      <c r="A8" s="18" t="s">
        <v>76</v>
      </c>
      <c r="B8" s="43">
        <v>0</v>
      </c>
      <c r="C8" s="43">
        <v>740.8</v>
      </c>
      <c r="D8" s="43">
        <v>24</v>
      </c>
      <c r="E8" s="43">
        <f t="shared" si="0"/>
        <v>3.2397408207343417</v>
      </c>
      <c r="F8" s="40">
        <v>0</v>
      </c>
    </row>
    <row r="9" spans="1:6">
      <c r="A9" s="2" t="s">
        <v>71</v>
      </c>
      <c r="B9" s="24">
        <f t="shared" ref="B9" si="2">B6+B8+B5+B7</f>
        <v>80</v>
      </c>
      <c r="C9" s="24">
        <f t="shared" ref="C9:D9" si="3">C6+C8+C5+C7</f>
        <v>1078.1999999999998</v>
      </c>
      <c r="D9" s="24">
        <f t="shared" si="3"/>
        <v>62.8</v>
      </c>
      <c r="E9" s="24">
        <f t="shared" si="0"/>
        <v>5.8245223520682625</v>
      </c>
      <c r="F9" s="35">
        <f t="shared" ref="F9" si="4">D9/B9*100</f>
        <v>78.499999999999986</v>
      </c>
    </row>
    <row r="13" spans="1:6">
      <c r="A13" s="47" t="s">
        <v>72</v>
      </c>
      <c r="B13" s="47"/>
      <c r="C13" s="47"/>
      <c r="D13" s="47"/>
      <c r="E13" s="47"/>
      <c r="F13" s="47"/>
    </row>
  </sheetData>
  <mergeCells count="2">
    <mergeCell ref="A2:F2"/>
    <mergeCell ref="A13:F1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 1</vt:lpstr>
      <vt:lpstr>таблица 2</vt:lpstr>
      <vt:lpstr>таблица 3</vt:lpstr>
      <vt:lpstr>'таблица 1'!_GoBack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radaeva</dc:creator>
  <cp:lastModifiedBy>radaeva</cp:lastModifiedBy>
  <cp:lastPrinted>2020-01-23T06:46:02Z</cp:lastPrinted>
  <dcterms:created xsi:type="dcterms:W3CDTF">2017-04-17T10:25:39Z</dcterms:created>
  <dcterms:modified xsi:type="dcterms:W3CDTF">2021-07-20T09:21:11Z</dcterms:modified>
</cp:coreProperties>
</file>