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20" yWindow="510" windowWidth="13005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1'!$G$23</definedName>
  </definedNames>
  <calcPr calcId="125725"/>
</workbook>
</file>

<file path=xl/calcChain.xml><?xml version="1.0" encoding="utf-8"?>
<calcChain xmlns="http://schemas.openxmlformats.org/spreadsheetml/2006/main">
  <c r="E8" i="3"/>
  <c r="F7"/>
  <c r="F8"/>
  <c r="F5"/>
  <c r="G7" i="1"/>
  <c r="G8"/>
  <c r="G9"/>
  <c r="G12"/>
  <c r="G13"/>
  <c r="G14"/>
  <c r="G15"/>
  <c r="G16"/>
  <c r="G17"/>
  <c r="G18"/>
  <c r="G19"/>
  <c r="G20"/>
  <c r="G21"/>
  <c r="G22"/>
  <c r="G23"/>
  <c r="G26"/>
  <c r="G27"/>
  <c r="G28"/>
  <c r="G30"/>
  <c r="G31"/>
  <c r="G33"/>
  <c r="G34"/>
  <c r="G35"/>
  <c r="G36"/>
  <c r="G37"/>
  <c r="G39"/>
  <c r="G40"/>
  <c r="G41"/>
  <c r="G42"/>
  <c r="G43"/>
  <c r="F7"/>
  <c r="F8"/>
  <c r="F9"/>
  <c r="F12"/>
  <c r="F13"/>
  <c r="F14"/>
  <c r="F17"/>
  <c r="F18"/>
  <c r="F19"/>
  <c r="F20"/>
  <c r="F22"/>
  <c r="F23"/>
  <c r="F24"/>
  <c r="F25"/>
  <c r="F28"/>
  <c r="F30"/>
  <c r="F31"/>
  <c r="F33"/>
  <c r="F34"/>
  <c r="F35"/>
  <c r="F36"/>
  <c r="F37"/>
  <c r="F38"/>
  <c r="F39"/>
  <c r="F40"/>
  <c r="F41"/>
  <c r="F42"/>
  <c r="F43"/>
  <c r="D42"/>
  <c r="F6" i="3"/>
  <c r="E5"/>
  <c r="E6"/>
  <c r="D5" i="1"/>
  <c r="E5"/>
  <c r="E39"/>
  <c r="E30" l="1"/>
  <c r="D30"/>
  <c r="E42"/>
  <c r="D39"/>
  <c r="E36"/>
  <c r="D36"/>
  <c r="E34"/>
  <c r="D34"/>
  <c r="C47"/>
  <c r="C45" s="1"/>
  <c r="C28"/>
  <c r="C5"/>
  <c r="C9" i="3"/>
  <c r="D9"/>
  <c r="F9" s="1"/>
  <c r="E9" l="1"/>
  <c r="D28" i="1"/>
  <c r="E28"/>
  <c r="C44"/>
  <c r="F5" l="1"/>
  <c r="G5"/>
  <c r="D44" l="1"/>
  <c r="E44"/>
  <c r="D47"/>
  <c r="D45" s="1"/>
  <c r="E47"/>
  <c r="E45" s="1"/>
  <c r="G6" i="2" l="1"/>
  <c r="F6"/>
  <c r="G5"/>
  <c r="F5"/>
</calcChain>
</file>

<file path=xl/sharedStrings.xml><?xml version="1.0" encoding="utf-8"?>
<sst xmlns="http://schemas.openxmlformats.org/spreadsheetml/2006/main" count="116" uniqueCount="103">
  <si>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</si>
  <si>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</si>
  <si>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</si>
  <si>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</si>
  <si>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</si>
  <si>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</si>
  <si>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</si>
  <si>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</si>
  <si>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</si>
  <si>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</si>
  <si>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</si>
  <si>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</si>
  <si>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</si>
  <si>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</si>
  <si>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</si>
  <si>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</si>
  <si>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</si>
  <si>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</si>
  <si>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</si>
  <si>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</si>
  <si>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</si>
  <si>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</si>
  <si>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</si>
  <si>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</si>
  <si>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</si>
  <si>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</si>
  <si>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</si>
  <si>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</si>
  <si>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</si>
  <si>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</si>
  <si>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</si>
  <si>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</si>
  <si>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</si>
  <si>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</si>
  <si>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</si>
  <si>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</si>
  <si>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</si>
  <si>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</si>
  <si>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</si>
  <si>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</si>
  <si>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</si>
  <si>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</si>
  <si>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</si>
  <si>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</si>
  <si>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</si>
  <si>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</si>
  <si>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</si>
  <si>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</si>
  <si>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</si>
  <si>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</si>
  <si>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</si>
  <si>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</si>
  <si>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</si>
  <si>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</si>
  <si>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</si>
  <si>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</si>
  <si>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</si>
  <si>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</si>
  <si>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</si>
  <si>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</si>
  <si>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</si>
  <si>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</si>
  <si>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</si>
  <si>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</si>
  <si>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</si>
  <si>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</si>
  <si>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</si>
  <si>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</si>
  <si>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</si>
  <si>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</si>
  <si>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</si>
  <si>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</si>
  <si>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</si>
  <si>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</si>
  <si>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</si>
  <si>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</si>
  <si>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</si>
  <si>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</si>
  <si>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</si>
  <si>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</si>
  <si>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Безвозмездные перечисления организаций</t>
  </si>
  <si>
    <t>20405099100073150</t>
  </si>
  <si>
    <t>% исполнения плана                       2021 года</t>
  </si>
  <si>
    <t>% исполнения 2021 года к 2020 году</t>
  </si>
  <si>
    <t>% исполнения плана 2021 года</t>
  </si>
  <si>
    <t>20216001100001151</t>
  </si>
  <si>
    <t>20216001100002151</t>
  </si>
  <si>
    <t>св. 6,5 раза</t>
  </si>
  <si>
    <t>Прочие неналоговые доходы</t>
  </si>
  <si>
    <t>Субсидии бюджетам сельских поселений на обеспечение комплексного развития сельских территорий</t>
  </si>
  <si>
    <t>20225576100000150</t>
  </si>
  <si>
    <t>св. 11,4 раза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</si>
  <si>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января 2022 года          
</t>
  </si>
  <si>
    <t>Исполнено на 1 января 2021 г. (тыс.руб)</t>
  </si>
  <si>
    <t>Утвержденные бюджетные назначения на           1 января 2022 г. (тыс.руб)</t>
  </si>
  <si>
    <t>Исполнено на 1 января 2022 г. (тыс.руб)</t>
  </si>
  <si>
    <t>Безвозмездные перечисления физических лиц</t>
  </si>
  <si>
    <t>20705030100073150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</si>
  <si>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января 2022 года     
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</si>
  <si>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января 2022 года     
</t>
  </si>
  <si>
    <t>Исполнено на        1 января 2022 г. (тыс.руб)</t>
  </si>
  <si>
    <t>св. 2,8 раза</t>
  </si>
  <si>
    <t>Исполнено                       на 1 января  2021 г. (тыс.руб)</t>
  </si>
</sst>
</file>

<file path=xl/styles.xml><?xml version="1.0" encoding="utf-8"?>
<styleSheet xmlns="http://schemas.openxmlformats.org/spreadsheetml/2006/main">
  <numFmts count="4">
    <numFmt numFmtId="164" formatCode="_-* #,##0.0\ _₽_-;\-* #,##0.0\ _₽_-;_-* &quot;-&quot;?\ _₽_-;_-@_-"/>
    <numFmt numFmtId="165" formatCode="000"/>
    <numFmt numFmtId="166" formatCode="#,##0.0\ _₽"/>
    <numFmt numFmtId="167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5" fontId="8" fillId="0" borderId="1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5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9" fontId="4" fillId="0" borderId="3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166" fontId="3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opLeftCell="A34" zoomScaleNormal="100" workbookViewId="0">
      <selection activeCell="E47" sqref="E47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9" ht="58.5" customHeight="1">
      <c r="A2" s="63" t="s">
        <v>92</v>
      </c>
      <c r="B2" s="62"/>
      <c r="C2" s="62"/>
      <c r="D2" s="62"/>
      <c r="E2" s="62"/>
      <c r="F2" s="62"/>
      <c r="G2" s="62"/>
    </row>
    <row r="3" spans="1:9">
      <c r="G3" s="6" t="s">
        <v>42</v>
      </c>
    </row>
    <row r="4" spans="1:9" ht="63.75" customHeight="1">
      <c r="A4" s="4" t="s">
        <v>0</v>
      </c>
      <c r="B4" s="4" t="s">
        <v>1</v>
      </c>
      <c r="C4" s="35" t="s">
        <v>93</v>
      </c>
      <c r="D4" s="36" t="s">
        <v>94</v>
      </c>
      <c r="E4" s="36" t="s">
        <v>95</v>
      </c>
      <c r="F4" s="4" t="s">
        <v>82</v>
      </c>
      <c r="G4" s="4" t="s">
        <v>83</v>
      </c>
    </row>
    <row r="5" spans="1:9" ht="18" customHeight="1">
      <c r="A5" s="19" t="s">
        <v>2</v>
      </c>
      <c r="B5" s="7"/>
      <c r="C5" s="34">
        <f>C7+C17</f>
        <v>5375</v>
      </c>
      <c r="D5" s="52">
        <f t="shared" ref="D5:E5" si="0">D7+D17</f>
        <v>4912.3</v>
      </c>
      <c r="E5" s="52">
        <f t="shared" si="0"/>
        <v>4337.3999999999996</v>
      </c>
      <c r="F5" s="52">
        <f t="shared" ref="F5:F43" si="1">E5/D5*100</f>
        <v>88.296724548582119</v>
      </c>
      <c r="G5" s="52">
        <f>E5/C5*100</f>
        <v>80.695813953488354</v>
      </c>
    </row>
    <row r="6" spans="1:9" ht="15" customHeight="1">
      <c r="A6" s="9" t="s">
        <v>3</v>
      </c>
      <c r="B6" s="10"/>
      <c r="C6" s="51"/>
      <c r="D6" s="51"/>
      <c r="E6" s="51"/>
      <c r="F6" s="52"/>
      <c r="G6" s="52"/>
    </row>
    <row r="7" spans="1:9" ht="25.5" customHeight="1">
      <c r="A7" s="11" t="s">
        <v>44</v>
      </c>
      <c r="B7" s="12">
        <v>1E+16</v>
      </c>
      <c r="C7" s="43">
        <v>1653.3</v>
      </c>
      <c r="D7" s="37">
        <v>2792.5</v>
      </c>
      <c r="E7" s="37">
        <v>2326.9</v>
      </c>
      <c r="F7" s="51">
        <f t="shared" si="1"/>
        <v>83.32676812891674</v>
      </c>
      <c r="G7" s="51">
        <f t="shared" ref="G7:G43" si="2">E7/C7*100</f>
        <v>140.7427569104216</v>
      </c>
      <c r="H7" s="60"/>
    </row>
    <row r="8" spans="1:9" ht="16.5" customHeight="1">
      <c r="A8" s="11" t="s">
        <v>45</v>
      </c>
      <c r="B8" s="12">
        <v>1.01E+16</v>
      </c>
      <c r="C8" s="43">
        <v>433.2</v>
      </c>
      <c r="D8" s="37">
        <v>1179.5999999999999</v>
      </c>
      <c r="E8" s="37">
        <v>603.4</v>
      </c>
      <c r="F8" s="51">
        <f t="shared" si="1"/>
        <v>51.152933197694139</v>
      </c>
      <c r="G8" s="51">
        <f t="shared" si="2"/>
        <v>139.28901200369344</v>
      </c>
      <c r="H8" s="60"/>
    </row>
    <row r="9" spans="1:9" ht="25.5">
      <c r="A9" s="11" t="s">
        <v>46</v>
      </c>
      <c r="B9" s="13" t="s">
        <v>47</v>
      </c>
      <c r="C9" s="43">
        <v>433.2</v>
      </c>
      <c r="D9" s="37">
        <v>1179.5</v>
      </c>
      <c r="E9" s="37">
        <v>603.1</v>
      </c>
      <c r="F9" s="51">
        <f t="shared" si="1"/>
        <v>51.131835523526924</v>
      </c>
      <c r="G9" s="51">
        <f t="shared" si="2"/>
        <v>139.21975992613113</v>
      </c>
      <c r="H9" s="60"/>
    </row>
    <row r="10" spans="1:9">
      <c r="A10" s="11" t="s">
        <v>48</v>
      </c>
      <c r="B10" s="12">
        <v>1.05E+16</v>
      </c>
      <c r="C10" s="43">
        <v>61.9</v>
      </c>
      <c r="D10" s="37">
        <v>108</v>
      </c>
      <c r="E10" s="37">
        <v>706.4</v>
      </c>
      <c r="F10" s="51" t="s">
        <v>87</v>
      </c>
      <c r="G10" s="51" t="s">
        <v>91</v>
      </c>
      <c r="H10" s="60"/>
      <c r="I10" s="60"/>
    </row>
    <row r="11" spans="1:9" ht="25.5">
      <c r="A11" s="11" t="s">
        <v>49</v>
      </c>
      <c r="B11" s="13" t="s">
        <v>50</v>
      </c>
      <c r="C11" s="43">
        <v>61.9</v>
      </c>
      <c r="D11" s="37">
        <v>108</v>
      </c>
      <c r="E11" s="37">
        <v>706.4</v>
      </c>
      <c r="F11" s="51" t="s">
        <v>87</v>
      </c>
      <c r="G11" s="51" t="s">
        <v>91</v>
      </c>
      <c r="H11" s="60"/>
    </row>
    <row r="12" spans="1:9">
      <c r="A12" s="11" t="s">
        <v>51</v>
      </c>
      <c r="B12" s="12">
        <v>1.06E+16</v>
      </c>
      <c r="C12" s="43">
        <v>1149.7</v>
      </c>
      <c r="D12" s="37">
        <v>1504.9</v>
      </c>
      <c r="E12" s="37">
        <v>1017.1</v>
      </c>
      <c r="F12" s="51">
        <f t="shared" si="1"/>
        <v>67.585886105389065</v>
      </c>
      <c r="G12" s="51">
        <f t="shared" si="2"/>
        <v>88.466556492998166</v>
      </c>
      <c r="H12" s="60"/>
    </row>
    <row r="13" spans="1:9" ht="25.5">
      <c r="A13" s="11" t="s">
        <v>52</v>
      </c>
      <c r="B13" s="13" t="s">
        <v>53</v>
      </c>
      <c r="C13" s="43">
        <v>248.1</v>
      </c>
      <c r="D13" s="37">
        <v>277</v>
      </c>
      <c r="E13" s="37">
        <v>258.89999999999998</v>
      </c>
      <c r="F13" s="51">
        <f t="shared" si="1"/>
        <v>93.465703971119126</v>
      </c>
      <c r="G13" s="51">
        <f t="shared" si="2"/>
        <v>104.35308343409915</v>
      </c>
      <c r="H13" s="60"/>
    </row>
    <row r="14" spans="1:9" ht="18" customHeight="1">
      <c r="A14" s="11" t="s">
        <v>54</v>
      </c>
      <c r="B14" s="12">
        <v>1.06060000000001E+16</v>
      </c>
      <c r="C14" s="43">
        <v>901.6</v>
      </c>
      <c r="D14" s="37">
        <v>1227.9000000000001</v>
      </c>
      <c r="E14" s="37">
        <v>758.3</v>
      </c>
      <c r="F14" s="51">
        <f t="shared" si="1"/>
        <v>61.755843309715765</v>
      </c>
      <c r="G14" s="51">
        <f t="shared" si="2"/>
        <v>84.106033717834947</v>
      </c>
      <c r="H14" s="60"/>
    </row>
    <row r="15" spans="1:9" ht="20.25" customHeight="1">
      <c r="A15" s="11" t="s">
        <v>55</v>
      </c>
      <c r="B15" s="12">
        <v>1.08E+16</v>
      </c>
      <c r="C15" s="43">
        <v>1.3</v>
      </c>
      <c r="D15" s="59">
        <v>0</v>
      </c>
      <c r="E15" s="59">
        <v>0</v>
      </c>
      <c r="F15" s="51">
        <v>0</v>
      </c>
      <c r="G15" s="51">
        <f t="shared" si="2"/>
        <v>0</v>
      </c>
      <c r="H15" s="60"/>
    </row>
    <row r="16" spans="1:9" s="27" customFormat="1" ht="21.75" customHeight="1">
      <c r="A16" s="30" t="s">
        <v>88</v>
      </c>
      <c r="B16" s="31">
        <v>1.17E+16</v>
      </c>
      <c r="C16" s="43">
        <v>7.3</v>
      </c>
      <c r="D16" s="59">
        <v>0</v>
      </c>
      <c r="E16" s="59">
        <v>0</v>
      </c>
      <c r="F16" s="51">
        <v>0</v>
      </c>
      <c r="G16" s="51">
        <f t="shared" si="2"/>
        <v>0</v>
      </c>
      <c r="H16" s="60"/>
    </row>
    <row r="17" spans="1:8" ht="57.75" customHeight="1">
      <c r="A17" s="11" t="s">
        <v>56</v>
      </c>
      <c r="B17" s="13" t="s">
        <v>57</v>
      </c>
      <c r="C17" s="45">
        <v>3721.7</v>
      </c>
      <c r="D17" s="38">
        <v>2119.8000000000002</v>
      </c>
      <c r="E17" s="38">
        <v>2010.5</v>
      </c>
      <c r="F17" s="51">
        <f t="shared" si="1"/>
        <v>94.843853193697512</v>
      </c>
      <c r="G17" s="51">
        <f t="shared" si="2"/>
        <v>54.021011903162538</v>
      </c>
      <c r="H17" s="60"/>
    </row>
    <row r="18" spans="1:8" ht="54" customHeight="1">
      <c r="A18" s="11" t="s">
        <v>58</v>
      </c>
      <c r="B18" s="13" t="s">
        <v>59</v>
      </c>
      <c r="C18" s="45">
        <v>633.29999999999995</v>
      </c>
      <c r="D18" s="38">
        <v>530.29999999999995</v>
      </c>
      <c r="E18" s="38">
        <v>530.29999999999995</v>
      </c>
      <c r="F18" s="51">
        <f t="shared" si="1"/>
        <v>100</v>
      </c>
      <c r="G18" s="51">
        <f t="shared" si="2"/>
        <v>83.735986104531818</v>
      </c>
      <c r="H18" s="60"/>
    </row>
    <row r="19" spans="1:8" ht="53.25" customHeight="1">
      <c r="A19" s="11" t="s">
        <v>60</v>
      </c>
      <c r="B19" s="26" t="s">
        <v>85</v>
      </c>
      <c r="C19" s="45">
        <v>101.4</v>
      </c>
      <c r="D19" s="38">
        <v>102.9</v>
      </c>
      <c r="E19" s="38">
        <v>102.9</v>
      </c>
      <c r="F19" s="51">
        <f t="shared" si="1"/>
        <v>100</v>
      </c>
      <c r="G19" s="51">
        <f t="shared" si="2"/>
        <v>101.47928994082839</v>
      </c>
      <c r="H19" s="60"/>
    </row>
    <row r="20" spans="1:8" ht="76.5" customHeight="1">
      <c r="A20" s="11" t="s">
        <v>61</v>
      </c>
      <c r="B20" s="26" t="s">
        <v>86</v>
      </c>
      <c r="C20" s="45">
        <v>531.9</v>
      </c>
      <c r="D20" s="38">
        <v>427.4</v>
      </c>
      <c r="E20" s="38">
        <v>427.4</v>
      </c>
      <c r="F20" s="51">
        <f t="shared" si="1"/>
        <v>100</v>
      </c>
      <c r="G20" s="51">
        <f t="shared" si="2"/>
        <v>80.353449896597112</v>
      </c>
      <c r="H20" s="60"/>
    </row>
    <row r="21" spans="1:8" s="29" customFormat="1" ht="57" customHeight="1">
      <c r="A21" s="32" t="s">
        <v>89</v>
      </c>
      <c r="B21" s="33" t="s">
        <v>90</v>
      </c>
      <c r="C21" s="45">
        <v>1322.2</v>
      </c>
      <c r="D21" s="39">
        <v>0</v>
      </c>
      <c r="E21" s="39">
        <v>0</v>
      </c>
      <c r="F21" s="51">
        <v>0</v>
      </c>
      <c r="G21" s="51">
        <f t="shared" si="2"/>
        <v>0</v>
      </c>
      <c r="H21" s="60"/>
    </row>
    <row r="22" spans="1:8" ht="51">
      <c r="A22" s="11" t="s">
        <v>62</v>
      </c>
      <c r="B22" s="13" t="s">
        <v>63</v>
      </c>
      <c r="C22" s="45">
        <v>227.3</v>
      </c>
      <c r="D22" s="41">
        <v>234.2</v>
      </c>
      <c r="E22" s="41">
        <v>234.2</v>
      </c>
      <c r="F22" s="51">
        <f t="shared" si="1"/>
        <v>100</v>
      </c>
      <c r="G22" s="51">
        <f t="shared" si="2"/>
        <v>103.03563572371314</v>
      </c>
      <c r="H22" s="60"/>
    </row>
    <row r="23" spans="1:8" ht="81.75" customHeight="1">
      <c r="A23" s="11" t="s">
        <v>64</v>
      </c>
      <c r="B23" s="13" t="s">
        <v>65</v>
      </c>
      <c r="C23" s="45">
        <v>227.3</v>
      </c>
      <c r="D23" s="41">
        <v>234.2</v>
      </c>
      <c r="E23" s="41">
        <v>234.2</v>
      </c>
      <c r="F23" s="51">
        <f t="shared" si="1"/>
        <v>100</v>
      </c>
      <c r="G23" s="51">
        <f t="shared" si="2"/>
        <v>103.03563572371314</v>
      </c>
      <c r="H23" s="60"/>
    </row>
    <row r="24" spans="1:8" ht="30" customHeight="1">
      <c r="A24" s="11" t="s">
        <v>66</v>
      </c>
      <c r="B24" s="13" t="s">
        <v>67</v>
      </c>
      <c r="C24" s="42">
        <v>440.1</v>
      </c>
      <c r="D24" s="41">
        <v>1355.3</v>
      </c>
      <c r="E24" s="41">
        <v>1246</v>
      </c>
      <c r="F24" s="51">
        <f t="shared" si="1"/>
        <v>91.93536486386779</v>
      </c>
      <c r="G24" s="51" t="s">
        <v>101</v>
      </c>
      <c r="H24" s="60"/>
    </row>
    <row r="25" spans="1:8" ht="41.25" customHeight="1">
      <c r="A25" s="11" t="s">
        <v>68</v>
      </c>
      <c r="B25" s="13" t="s">
        <v>69</v>
      </c>
      <c r="C25" s="42">
        <v>440.1</v>
      </c>
      <c r="D25" s="41">
        <v>1355.3</v>
      </c>
      <c r="E25" s="41">
        <v>1246</v>
      </c>
      <c r="F25" s="51">
        <f t="shared" si="1"/>
        <v>91.93536486386779</v>
      </c>
      <c r="G25" s="51" t="s">
        <v>101</v>
      </c>
      <c r="H25" s="60"/>
    </row>
    <row r="26" spans="1:8" s="44" customFormat="1" ht="29.25" customHeight="1">
      <c r="A26" s="46" t="s">
        <v>96</v>
      </c>
      <c r="B26" s="47" t="s">
        <v>97</v>
      </c>
      <c r="C26" s="48">
        <v>193.6</v>
      </c>
      <c r="D26" s="40">
        <v>0</v>
      </c>
      <c r="E26" s="40">
        <v>0</v>
      </c>
      <c r="F26" s="51">
        <v>0</v>
      </c>
      <c r="G26" s="51">
        <f t="shared" si="2"/>
        <v>0</v>
      </c>
      <c r="H26" s="60"/>
    </row>
    <row r="27" spans="1:8" s="27" customFormat="1" ht="33" customHeight="1">
      <c r="A27" s="46" t="s">
        <v>80</v>
      </c>
      <c r="B27" s="28" t="s">
        <v>81</v>
      </c>
      <c r="C27" s="49">
        <v>173.1</v>
      </c>
      <c r="D27" s="40">
        <v>0</v>
      </c>
      <c r="E27" s="40">
        <v>0</v>
      </c>
      <c r="F27" s="51">
        <v>0</v>
      </c>
      <c r="G27" s="51">
        <f t="shared" si="2"/>
        <v>0</v>
      </c>
      <c r="H27" s="60"/>
    </row>
    <row r="28" spans="1:8" ht="21" customHeight="1">
      <c r="A28" s="20" t="s">
        <v>4</v>
      </c>
      <c r="B28" s="21"/>
      <c r="C28" s="53">
        <f>C30+C34+C36+C39+C42</f>
        <v>6205.5</v>
      </c>
      <c r="D28" s="53">
        <f>D30+D34+D36+D39+D42</f>
        <v>5204.7999999999993</v>
      </c>
      <c r="E28" s="53">
        <f>E30+E34+E36+E39+E42</f>
        <v>4499.1000000000004</v>
      </c>
      <c r="F28" s="52">
        <f t="shared" si="1"/>
        <v>86.441361819858614</v>
      </c>
      <c r="G28" s="52">
        <f t="shared" si="2"/>
        <v>72.501812907904281</v>
      </c>
      <c r="H28" s="60"/>
    </row>
    <row r="29" spans="1:8">
      <c r="A29" s="3" t="s">
        <v>3</v>
      </c>
      <c r="B29" s="2"/>
      <c r="C29" s="52"/>
      <c r="D29" s="52"/>
      <c r="E29" s="52"/>
      <c r="F29" s="52"/>
      <c r="G29" s="52"/>
      <c r="H29" s="60"/>
    </row>
    <row r="30" spans="1:8" ht="25.5">
      <c r="A30" s="3" t="s">
        <v>5</v>
      </c>
      <c r="B30" s="14" t="s">
        <v>6</v>
      </c>
      <c r="C30" s="50">
        <v>2022</v>
      </c>
      <c r="D30" s="51">
        <f>D31+D32+D33</f>
        <v>2480.7999999999997</v>
      </c>
      <c r="E30" s="51">
        <f>E31+E32+E33</f>
        <v>2224</v>
      </c>
      <c r="F30" s="51">
        <f t="shared" si="1"/>
        <v>89.64850048371494</v>
      </c>
      <c r="G30" s="51">
        <f t="shared" si="2"/>
        <v>109.99010880316517</v>
      </c>
      <c r="H30" s="60"/>
    </row>
    <row r="31" spans="1:8" ht="51" customHeight="1">
      <c r="A31" s="3" t="s">
        <v>7</v>
      </c>
      <c r="B31" s="15" t="s">
        <v>8</v>
      </c>
      <c r="C31" s="50">
        <v>1977.1</v>
      </c>
      <c r="D31" s="58">
        <v>2474.6</v>
      </c>
      <c r="E31" s="51">
        <v>2220.1999999999998</v>
      </c>
      <c r="F31" s="51">
        <f t="shared" si="1"/>
        <v>89.719550634445966</v>
      </c>
      <c r="G31" s="51">
        <f t="shared" si="2"/>
        <v>112.2957867583835</v>
      </c>
      <c r="H31" s="60"/>
    </row>
    <row r="32" spans="1:8" ht="15" customHeight="1">
      <c r="A32" s="3" t="s">
        <v>73</v>
      </c>
      <c r="B32" s="15" t="s">
        <v>74</v>
      </c>
      <c r="C32" s="50">
        <v>0</v>
      </c>
      <c r="D32" s="58">
        <v>0</v>
      </c>
      <c r="E32" s="51">
        <v>0</v>
      </c>
      <c r="F32" s="51">
        <v>0</v>
      </c>
      <c r="G32" s="51">
        <v>0</v>
      </c>
      <c r="H32" s="60"/>
    </row>
    <row r="33" spans="1:8" ht="24.75" customHeight="1">
      <c r="A33" s="3" t="s">
        <v>9</v>
      </c>
      <c r="B33" s="14" t="s">
        <v>10</v>
      </c>
      <c r="C33" s="50">
        <v>44.9</v>
      </c>
      <c r="D33" s="51">
        <v>6.2</v>
      </c>
      <c r="E33" s="51">
        <v>3.8</v>
      </c>
      <c r="F33" s="51">
        <f t="shared" si="1"/>
        <v>61.290322580645153</v>
      </c>
      <c r="G33" s="51">
        <f t="shared" si="2"/>
        <v>8.463251670378618</v>
      </c>
      <c r="H33" s="60"/>
    </row>
    <row r="34" spans="1:8">
      <c r="A34" s="3" t="s">
        <v>11</v>
      </c>
      <c r="B34" s="14" t="s">
        <v>12</v>
      </c>
      <c r="C34" s="50">
        <v>227.3</v>
      </c>
      <c r="D34" s="51">
        <f>D35</f>
        <v>234.2</v>
      </c>
      <c r="E34" s="51">
        <f>E35</f>
        <v>234.2</v>
      </c>
      <c r="F34" s="51">
        <f t="shared" si="1"/>
        <v>100</v>
      </c>
      <c r="G34" s="51">
        <f t="shared" si="2"/>
        <v>103.03563572371314</v>
      </c>
      <c r="H34" s="60"/>
    </row>
    <row r="35" spans="1:8" ht="25.5">
      <c r="A35" s="3" t="s">
        <v>13</v>
      </c>
      <c r="B35" s="14" t="s">
        <v>14</v>
      </c>
      <c r="C35" s="50">
        <v>227.3</v>
      </c>
      <c r="D35" s="51">
        <v>234.2</v>
      </c>
      <c r="E35" s="51">
        <v>234.2</v>
      </c>
      <c r="F35" s="51">
        <f t="shared" si="1"/>
        <v>100</v>
      </c>
      <c r="G35" s="51">
        <f t="shared" si="2"/>
        <v>103.03563572371314</v>
      </c>
      <c r="H35" s="60"/>
    </row>
    <row r="36" spans="1:8">
      <c r="A36" s="3" t="s">
        <v>15</v>
      </c>
      <c r="B36" s="14" t="s">
        <v>16</v>
      </c>
      <c r="C36" s="50">
        <v>740.8</v>
      </c>
      <c r="D36" s="51">
        <f>D37+D38</f>
        <v>807.9</v>
      </c>
      <c r="E36" s="51">
        <f>E37+E38</f>
        <v>740.8</v>
      </c>
      <c r="F36" s="51">
        <f t="shared" si="1"/>
        <v>91.694516648100006</v>
      </c>
      <c r="G36" s="51">
        <f t="shared" si="2"/>
        <v>100</v>
      </c>
      <c r="H36" s="60"/>
    </row>
    <row r="37" spans="1:8" ht="25.5">
      <c r="A37" s="3" t="s">
        <v>17</v>
      </c>
      <c r="B37" s="14" t="s">
        <v>18</v>
      </c>
      <c r="C37" s="50">
        <v>740.8</v>
      </c>
      <c r="D37" s="51">
        <v>740.8</v>
      </c>
      <c r="E37" s="51">
        <v>740.8</v>
      </c>
      <c r="F37" s="51">
        <f t="shared" si="1"/>
        <v>100</v>
      </c>
      <c r="G37" s="51">
        <f t="shared" si="2"/>
        <v>100</v>
      </c>
      <c r="H37" s="60"/>
    </row>
    <row r="38" spans="1:8" ht="25.5">
      <c r="A38" s="3" t="s">
        <v>19</v>
      </c>
      <c r="B38" s="14" t="s">
        <v>20</v>
      </c>
      <c r="C38" s="50">
        <v>0</v>
      </c>
      <c r="D38" s="51">
        <v>67.099999999999994</v>
      </c>
      <c r="E38" s="51">
        <v>0</v>
      </c>
      <c r="F38" s="51">
        <f t="shared" si="1"/>
        <v>0</v>
      </c>
      <c r="G38" s="51">
        <v>0</v>
      </c>
      <c r="H38" s="60"/>
    </row>
    <row r="39" spans="1:8" ht="25.5">
      <c r="A39" s="3" t="s">
        <v>21</v>
      </c>
      <c r="B39" s="14" t="s">
        <v>22</v>
      </c>
      <c r="C39" s="50">
        <v>2045</v>
      </c>
      <c r="D39" s="51">
        <f>D41</f>
        <v>335.4</v>
      </c>
      <c r="E39" s="51">
        <f>E41</f>
        <v>114.1</v>
      </c>
      <c r="F39" s="51">
        <f t="shared" si="1"/>
        <v>34.019081693500297</v>
      </c>
      <c r="G39" s="51">
        <f t="shared" si="2"/>
        <v>5.5794621026894866</v>
      </c>
      <c r="H39" s="60"/>
    </row>
    <row r="40" spans="1:8" ht="15" hidden="1" customHeight="1">
      <c r="A40" s="3" t="s">
        <v>23</v>
      </c>
      <c r="B40" s="14" t="s">
        <v>24</v>
      </c>
      <c r="C40" s="50">
        <v>1302.9000000000001</v>
      </c>
      <c r="D40" s="51"/>
      <c r="E40" s="51"/>
      <c r="F40" s="51" t="e">
        <f t="shared" si="1"/>
        <v>#DIV/0!</v>
      </c>
      <c r="G40" s="51">
        <f t="shared" si="2"/>
        <v>0</v>
      </c>
      <c r="H40" s="60"/>
    </row>
    <row r="41" spans="1:8">
      <c r="A41" s="3" t="s">
        <v>25</v>
      </c>
      <c r="B41" s="14" t="s">
        <v>26</v>
      </c>
      <c r="C41" s="50">
        <v>2045</v>
      </c>
      <c r="D41" s="51">
        <v>335.4</v>
      </c>
      <c r="E41" s="51">
        <v>114.1</v>
      </c>
      <c r="F41" s="51">
        <f t="shared" si="1"/>
        <v>34.019081693500297</v>
      </c>
      <c r="G41" s="51">
        <f t="shared" si="2"/>
        <v>5.5794621026894866</v>
      </c>
      <c r="H41" s="60"/>
    </row>
    <row r="42" spans="1:8">
      <c r="A42" s="3" t="s">
        <v>77</v>
      </c>
      <c r="B42" s="14" t="s">
        <v>27</v>
      </c>
      <c r="C42" s="50">
        <v>1170.4000000000001</v>
      </c>
      <c r="D42" s="51">
        <f>D43</f>
        <v>1346.5</v>
      </c>
      <c r="E42" s="51">
        <f>E43</f>
        <v>1186</v>
      </c>
      <c r="F42" s="51">
        <f t="shared" si="1"/>
        <v>88.080207946528034</v>
      </c>
      <c r="G42" s="51">
        <f t="shared" si="2"/>
        <v>101.33287764866712</v>
      </c>
      <c r="H42" s="60"/>
    </row>
    <row r="43" spans="1:8">
      <c r="A43" s="3" t="s">
        <v>28</v>
      </c>
      <c r="B43" s="14" t="s">
        <v>29</v>
      </c>
      <c r="C43" s="50">
        <v>1170.4000000000001</v>
      </c>
      <c r="D43" s="51">
        <v>1346.5</v>
      </c>
      <c r="E43" s="51">
        <v>1186</v>
      </c>
      <c r="F43" s="51">
        <f t="shared" si="1"/>
        <v>88.080207946528034</v>
      </c>
      <c r="G43" s="51">
        <f t="shared" si="2"/>
        <v>101.33287764866712</v>
      </c>
      <c r="H43" s="60"/>
    </row>
    <row r="44" spans="1:8" ht="38.25">
      <c r="A44" s="3" t="s">
        <v>30</v>
      </c>
      <c r="B44" s="14"/>
      <c r="C44" s="51">
        <f>C5-C28</f>
        <v>-830.5</v>
      </c>
      <c r="D44" s="51">
        <f>D5-D28</f>
        <v>-292.49999999999909</v>
      </c>
      <c r="E44" s="51">
        <f>E5-E28</f>
        <v>-161.70000000000073</v>
      </c>
      <c r="F44" s="51"/>
      <c r="G44" s="51"/>
    </row>
    <row r="45" spans="1:8" ht="25.5">
      <c r="A45" s="2" t="s">
        <v>31</v>
      </c>
      <c r="B45" s="16"/>
      <c r="C45" s="52">
        <f t="shared" ref="C45" si="3">C47</f>
        <v>830.5</v>
      </c>
      <c r="D45" s="52">
        <f t="shared" ref="D45:E45" si="4">D47</f>
        <v>292.5</v>
      </c>
      <c r="E45" s="52">
        <f t="shared" si="4"/>
        <v>161.69999999999982</v>
      </c>
      <c r="F45" s="52"/>
      <c r="G45" s="52"/>
    </row>
    <row r="46" spans="1:8">
      <c r="A46" s="3" t="s">
        <v>3</v>
      </c>
      <c r="B46" s="14"/>
      <c r="C46" s="51"/>
      <c r="D46" s="51"/>
      <c r="E46" s="51"/>
      <c r="F46" s="51"/>
      <c r="G46" s="51"/>
    </row>
    <row r="47" spans="1:8" ht="38.25">
      <c r="A47" s="3" t="s">
        <v>32</v>
      </c>
      <c r="B47" s="14" t="s">
        <v>33</v>
      </c>
      <c r="C47" s="51">
        <f t="shared" ref="C47" si="5">C48+C49</f>
        <v>830.5</v>
      </c>
      <c r="D47" s="51">
        <f t="shared" ref="D47:E47" si="6">D48+D49</f>
        <v>292.5</v>
      </c>
      <c r="E47" s="51">
        <f t="shared" si="6"/>
        <v>161.69999999999982</v>
      </c>
      <c r="F47" s="51"/>
      <c r="G47" s="51"/>
    </row>
    <row r="48" spans="1:8" ht="25.5">
      <c r="A48" s="3" t="s">
        <v>34</v>
      </c>
      <c r="B48" s="14" t="s">
        <v>35</v>
      </c>
      <c r="C48" s="51">
        <v>-5562.7</v>
      </c>
      <c r="D48" s="51">
        <v>-4912.3</v>
      </c>
      <c r="E48" s="51">
        <v>-4962.3</v>
      </c>
      <c r="F48" s="51"/>
      <c r="G48" s="51"/>
    </row>
    <row r="49" spans="1:7" ht="29.25" customHeight="1">
      <c r="A49" s="3" t="s">
        <v>36</v>
      </c>
      <c r="B49" s="14" t="s">
        <v>37</v>
      </c>
      <c r="C49" s="51">
        <v>6393.2</v>
      </c>
      <c r="D49" s="51">
        <v>5204.8</v>
      </c>
      <c r="E49" s="51">
        <v>5124</v>
      </c>
      <c r="F49" s="51"/>
      <c r="G49" s="51"/>
    </row>
    <row r="53" spans="1:7">
      <c r="A53" s="62" t="s">
        <v>43</v>
      </c>
      <c r="B53" s="62"/>
      <c r="C53" s="62"/>
      <c r="D53" s="62"/>
      <c r="E53" s="62"/>
      <c r="F53" s="62"/>
      <c r="G53" s="62"/>
    </row>
  </sheetData>
  <mergeCells count="2">
    <mergeCell ref="A53:G53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G6" sqref="G6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63" t="s">
        <v>98</v>
      </c>
      <c r="B2" s="62"/>
      <c r="C2" s="62"/>
      <c r="D2" s="62"/>
      <c r="E2" s="62"/>
      <c r="F2" s="62"/>
      <c r="G2" s="62"/>
    </row>
    <row r="3" spans="1:7">
      <c r="G3" s="6"/>
    </row>
    <row r="4" spans="1:7" ht="73.5" customHeight="1">
      <c r="A4" s="1" t="s">
        <v>38</v>
      </c>
      <c r="B4" s="7" t="s">
        <v>39</v>
      </c>
      <c r="C4" s="54" t="s">
        <v>93</v>
      </c>
      <c r="D4" s="54" t="s">
        <v>94</v>
      </c>
      <c r="E4" s="54" t="s">
        <v>95</v>
      </c>
      <c r="F4" s="24" t="s">
        <v>84</v>
      </c>
      <c r="G4" s="24" t="s">
        <v>83</v>
      </c>
    </row>
    <row r="5" spans="1:7" ht="44.25" customHeight="1">
      <c r="A5" s="8" t="s">
        <v>40</v>
      </c>
      <c r="B5" s="61">
        <v>4.5</v>
      </c>
      <c r="C5" s="55">
        <v>1126.5</v>
      </c>
      <c r="D5" s="55">
        <v>1865.7</v>
      </c>
      <c r="E5" s="55">
        <v>1706.8</v>
      </c>
      <c r="F5" s="55">
        <f>E5/D5*100</f>
        <v>91.483089457040251</v>
      </c>
      <c r="G5" s="55">
        <f>E5/C5*100</f>
        <v>151.51353750554816</v>
      </c>
    </row>
    <row r="6" spans="1:7" ht="42.75" customHeight="1">
      <c r="A6" s="3" t="s">
        <v>41</v>
      </c>
      <c r="B6" s="61">
        <v>2</v>
      </c>
      <c r="C6" s="55">
        <v>699.1</v>
      </c>
      <c r="D6" s="55">
        <v>1053.5999999999999</v>
      </c>
      <c r="E6" s="55">
        <v>915.3</v>
      </c>
      <c r="F6" s="55">
        <f>E6/D6*100</f>
        <v>86.873576309794984</v>
      </c>
      <c r="G6" s="55">
        <f>E6/C6*100</f>
        <v>130.9254756115005</v>
      </c>
    </row>
    <row r="10" spans="1:7">
      <c r="A10" s="62" t="s">
        <v>43</v>
      </c>
      <c r="B10" s="62"/>
      <c r="C10" s="62"/>
      <c r="D10" s="62"/>
      <c r="E10" s="62"/>
      <c r="F10" s="62"/>
      <c r="G10" s="62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E10" sqref="E10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63" t="s">
        <v>99</v>
      </c>
      <c r="B2" s="62"/>
      <c r="C2" s="62"/>
      <c r="D2" s="62"/>
      <c r="E2" s="62"/>
      <c r="F2" s="62"/>
    </row>
    <row r="3" spans="1:6">
      <c r="F3" s="6"/>
    </row>
    <row r="4" spans="1:6" ht="66.75" customHeight="1">
      <c r="A4" s="4" t="s">
        <v>70</v>
      </c>
      <c r="B4" s="54" t="s">
        <v>102</v>
      </c>
      <c r="C4" s="54" t="s">
        <v>94</v>
      </c>
      <c r="D4" s="54" t="s">
        <v>100</v>
      </c>
      <c r="E4" s="24" t="s">
        <v>84</v>
      </c>
      <c r="F4" s="24" t="s">
        <v>83</v>
      </c>
    </row>
    <row r="5" spans="1:6" ht="78" customHeight="1">
      <c r="A5" s="22" t="s">
        <v>78</v>
      </c>
      <c r="B5" s="57">
        <v>2</v>
      </c>
      <c r="C5" s="57">
        <v>2</v>
      </c>
      <c r="D5" s="57">
        <v>2</v>
      </c>
      <c r="E5" s="57">
        <f t="shared" ref="E5:E9" si="0">D5/C5*100</f>
        <v>100</v>
      </c>
      <c r="F5" s="51">
        <f t="shared" ref="F5:F8" si="1">D5/B5*100</f>
        <v>100</v>
      </c>
    </row>
    <row r="6" spans="1:6" ht="76.5" customHeight="1">
      <c r="A6" s="18" t="s">
        <v>75</v>
      </c>
      <c r="B6" s="57">
        <v>156.19999999999999</v>
      </c>
      <c r="C6" s="57">
        <v>335.4</v>
      </c>
      <c r="D6" s="57">
        <v>114.1</v>
      </c>
      <c r="E6" s="57">
        <f t="shared" si="0"/>
        <v>34.019081693500297</v>
      </c>
      <c r="F6" s="51">
        <f t="shared" si="1"/>
        <v>73.047375160051217</v>
      </c>
    </row>
    <row r="7" spans="1:6" s="23" customFormat="1" ht="76.5" customHeight="1">
      <c r="A7" s="25" t="s">
        <v>79</v>
      </c>
      <c r="B7" s="57">
        <v>1888.8</v>
      </c>
      <c r="C7" s="57">
        <v>0</v>
      </c>
      <c r="D7" s="57">
        <v>0</v>
      </c>
      <c r="E7" s="57">
        <v>0</v>
      </c>
      <c r="F7" s="51">
        <f t="shared" si="1"/>
        <v>0</v>
      </c>
    </row>
    <row r="8" spans="1:6" ht="65.25" customHeight="1">
      <c r="A8" s="17" t="s">
        <v>76</v>
      </c>
      <c r="B8" s="57">
        <v>740.8</v>
      </c>
      <c r="C8" s="57">
        <v>740.8</v>
      </c>
      <c r="D8" s="57">
        <v>740.8</v>
      </c>
      <c r="E8" s="57">
        <f t="shared" si="0"/>
        <v>100</v>
      </c>
      <c r="F8" s="51">
        <f t="shared" si="1"/>
        <v>100</v>
      </c>
    </row>
    <row r="9" spans="1:6">
      <c r="A9" s="2" t="s">
        <v>71</v>
      </c>
      <c r="B9" s="56">
        <v>2787.8</v>
      </c>
      <c r="C9" s="56">
        <f t="shared" ref="C9:D9" si="2">C6+C8+C5+C7</f>
        <v>1078.1999999999998</v>
      </c>
      <c r="D9" s="56">
        <f t="shared" si="2"/>
        <v>856.9</v>
      </c>
      <c r="E9" s="56">
        <f t="shared" si="0"/>
        <v>79.475051010944171</v>
      </c>
      <c r="F9" s="52">
        <f t="shared" ref="F9" si="3">D9/B9*100</f>
        <v>30.737499103235521</v>
      </c>
    </row>
    <row r="13" spans="1:6">
      <c r="A13" s="62" t="s">
        <v>72</v>
      </c>
      <c r="B13" s="62"/>
      <c r="C13" s="62"/>
      <c r="D13" s="62"/>
      <c r="E13" s="62"/>
      <c r="F13" s="62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2022-01-31T11:22:01Z</cp:lastPrinted>
  <dcterms:created xsi:type="dcterms:W3CDTF">2017-04-17T10:25:39Z</dcterms:created>
  <dcterms:modified xsi:type="dcterms:W3CDTF">2022-01-31T11:22:05Z</dcterms:modified>
</cp:coreProperties>
</file>