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1'!$G$23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7"/>
  <c r="G18"/>
  <c r="G19"/>
  <c r="G20"/>
  <c r="G22"/>
  <c r="G23"/>
  <c r="G24"/>
  <c r="G25"/>
  <c r="F8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D5"/>
  <c r="E5"/>
  <c r="G31"/>
  <c r="G33"/>
  <c r="G34"/>
  <c r="G35"/>
  <c r="G36"/>
  <c r="G37"/>
  <c r="G38"/>
  <c r="G40"/>
  <c r="G42"/>
  <c r="G43"/>
  <c r="E36"/>
  <c r="D36"/>
  <c r="E30"/>
  <c r="G30" s="1"/>
  <c r="D30"/>
  <c r="F30" s="1"/>
  <c r="C5"/>
  <c r="F8" i="3"/>
  <c r="E5"/>
  <c r="E6"/>
  <c r="E7"/>
  <c r="E8"/>
  <c r="F31" i="1"/>
  <c r="F33"/>
  <c r="F34"/>
  <c r="F35"/>
  <c r="F36"/>
  <c r="F37"/>
  <c r="F39"/>
  <c r="F40"/>
  <c r="F41"/>
  <c r="F42"/>
  <c r="F43"/>
  <c r="C9" i="3"/>
  <c r="B9"/>
  <c r="E28" i="1" l="1"/>
  <c r="D28"/>
  <c r="G7" l="1"/>
  <c r="F7" l="1"/>
  <c r="D9" i="3" l="1"/>
  <c r="F5" i="1"/>
  <c r="G5"/>
  <c r="E9" i="3" l="1"/>
  <c r="D44" i="1"/>
  <c r="E44"/>
  <c r="D47"/>
  <c r="D45" s="1"/>
  <c r="E47"/>
  <c r="E45" s="1"/>
  <c r="C28"/>
  <c r="C47" l="1"/>
  <c r="C45" s="1"/>
  <c r="C44"/>
  <c r="G6" i="2"/>
  <c r="F6"/>
  <c r="G5"/>
  <c r="F5"/>
  <c r="G28" i="1" l="1"/>
  <c r="F28"/>
</calcChain>
</file>

<file path=xl/sharedStrings.xml><?xml version="1.0" encoding="utf-8"?>
<sst xmlns="http://schemas.openxmlformats.org/spreadsheetml/2006/main" count="114" uniqueCount="103">
  <si>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</si>
  <si>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</si>
  <si>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</si>
  <si>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</si>
  <si>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</si>
  <si>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</si>
  <si>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</si>
  <si>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</si>
  <si>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</si>
  <si>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</si>
  <si>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</si>
  <si>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</si>
  <si>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</si>
  <si>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</si>
  <si>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</si>
  <si>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</si>
  <si>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</si>
  <si>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</si>
  <si>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</si>
  <si>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</si>
  <si>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</si>
  <si>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</si>
  <si>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</si>
  <si>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</si>
  <si>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</si>
  <si>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</si>
  <si>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</si>
  <si>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</si>
  <si>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</si>
  <si>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</si>
  <si>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</si>
  <si>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</si>
  <si>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</si>
  <si>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</si>
  <si>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</si>
  <si>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</si>
  <si>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</si>
  <si>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</si>
  <si>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</si>
  <si>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</si>
  <si>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</si>
  <si>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</si>
  <si>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</si>
  <si>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</si>
  <si>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</si>
  <si>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</si>
  <si>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</si>
  <si>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</si>
  <si>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</si>
  <si>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</si>
  <si>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</si>
  <si>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</si>
  <si>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</si>
  <si>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</si>
  <si>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</si>
  <si>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</si>
  <si>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</si>
  <si>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</si>
  <si>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</si>
  <si>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</si>
  <si>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</si>
  <si>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</si>
  <si>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</si>
  <si>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</si>
  <si>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</si>
  <si>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</si>
  <si>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</si>
  <si>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</si>
  <si>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</si>
  <si>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</si>
  <si>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</si>
  <si>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</si>
  <si>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</si>
  <si>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</si>
  <si>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</si>
  <si>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</si>
  <si>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</si>
  <si>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</si>
  <si>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</si>
  <si>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</si>
  <si>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</si>
  <si>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</si>
  <si>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</si>
  <si>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</si>
  <si>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</si>
  <si>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Субсидии бюджетам сельских поселений на обеспечение комплексного развития сельских территорий</t>
  </si>
  <si>
    <t>20225576100000150</t>
  </si>
  <si>
    <t>Безвозмездные перечисления организаций</t>
  </si>
  <si>
    <t>20405099100073150</t>
  </si>
  <si>
    <t>Прочие неналоговые доходы</t>
  </si>
  <si>
    <t>Безвозмездные перечисления физических лиц</t>
  </si>
  <si>
    <t>20705030100073150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</si>
  <si>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2021 года          
</t>
  </si>
  <si>
    <t>Утвержденные бюджетные назначения на           1 января 2021 г. (тыс.руб)</t>
  </si>
  <si>
    <t>Исполнено на 1 января 2021 г. (тыс.руб)</t>
  </si>
  <si>
    <t>Исполнено на 1 января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</si>
  <si>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января 2021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</si>
  <si>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января 2021 года     
</t>
  </si>
  <si>
    <t>Исполнено на        1 января 2021 г. (тыс.руб)</t>
  </si>
  <si>
    <t>Исполнено на             1 января 2020 г. (тыс.руб)</t>
  </si>
  <si>
    <t>св. 4,1 раза</t>
  </si>
  <si>
    <t>св. 3,8 раза</t>
  </si>
  <si>
    <t>св. 54,1 раза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</si>
</sst>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_-* #,##0.0\ _₽_-;\-* #,##0.0\ _₽_-;_-* &quot;-&quot;?\ _₽_-;_-@_-"/>
    <numFmt numFmtId="165" formatCode="000"/>
    <numFmt numFmtId="166" formatCode="#,##0.0\ _₽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0" fontId="5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41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abSelected="1" topLeftCell="A34" zoomScaleNormal="100" workbookViewId="0">
      <selection activeCell="E44" sqref="E44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53" t="s">
        <v>92</v>
      </c>
      <c r="B2" s="52"/>
      <c r="C2" s="52"/>
      <c r="D2" s="52"/>
      <c r="E2" s="52"/>
      <c r="F2" s="52"/>
      <c r="G2" s="52"/>
    </row>
    <row r="3" spans="1:8">
      <c r="G3" s="6" t="s">
        <v>42</v>
      </c>
    </row>
    <row r="4" spans="1:8" ht="70.5" customHeight="1">
      <c r="A4" s="4" t="s">
        <v>0</v>
      </c>
      <c r="B4" s="4" t="s">
        <v>1</v>
      </c>
      <c r="C4" s="1" t="s">
        <v>95</v>
      </c>
      <c r="D4" s="1" t="s">
        <v>93</v>
      </c>
      <c r="E4" s="1" t="s">
        <v>94</v>
      </c>
      <c r="F4" s="4" t="s">
        <v>82</v>
      </c>
      <c r="G4" s="4" t="s">
        <v>81</v>
      </c>
    </row>
    <row r="5" spans="1:8" ht="18" customHeight="1">
      <c r="A5" s="36" t="s">
        <v>2</v>
      </c>
      <c r="B5" s="29"/>
      <c r="C5" s="35">
        <f>C7+C17</f>
        <v>4907.3</v>
      </c>
      <c r="D5" s="57">
        <f t="shared" ref="D5:E5" si="0">D7+D17</f>
        <v>5737.2999999999993</v>
      </c>
      <c r="E5" s="57">
        <f t="shared" si="0"/>
        <v>5375</v>
      </c>
      <c r="F5" s="57">
        <f t="shared" ref="F5:F27" si="1">E5/D5*100</f>
        <v>93.685182925766483</v>
      </c>
      <c r="G5" s="57">
        <f>E5/C5*100</f>
        <v>109.53069916247222</v>
      </c>
    </row>
    <row r="6" spans="1:8" ht="15" customHeight="1">
      <c r="A6" s="30" t="s">
        <v>3</v>
      </c>
      <c r="B6" s="31"/>
      <c r="C6" s="37"/>
      <c r="D6" s="56"/>
      <c r="E6" s="56"/>
      <c r="F6" s="56"/>
      <c r="G6" s="57"/>
    </row>
    <row r="7" spans="1:8" ht="25.5" customHeight="1">
      <c r="A7" s="32" t="s">
        <v>44</v>
      </c>
      <c r="B7" s="33">
        <v>1E+16</v>
      </c>
      <c r="C7" s="43">
        <v>2194.3000000000002</v>
      </c>
      <c r="D7" s="55">
        <v>1903.6</v>
      </c>
      <c r="E7" s="55">
        <v>1653.3</v>
      </c>
      <c r="F7" s="56">
        <f t="shared" si="1"/>
        <v>86.851229249842405</v>
      </c>
      <c r="G7" s="56">
        <f t="shared" ref="G7:G27" si="2">E7/C7*100</f>
        <v>75.345212596272148</v>
      </c>
    </row>
    <row r="8" spans="1:8" ht="16.5" customHeight="1">
      <c r="A8" s="32" t="s">
        <v>45</v>
      </c>
      <c r="B8" s="33">
        <v>1.01E+16</v>
      </c>
      <c r="C8" s="43">
        <v>276.60000000000002</v>
      </c>
      <c r="D8" s="55">
        <v>406.3</v>
      </c>
      <c r="E8" s="55">
        <v>433.2</v>
      </c>
      <c r="F8" s="56">
        <f t="shared" si="1"/>
        <v>106.62072360324883</v>
      </c>
      <c r="G8" s="56">
        <f t="shared" si="2"/>
        <v>156.61605206073753</v>
      </c>
    </row>
    <row r="9" spans="1:8" ht="25.5">
      <c r="A9" s="32" t="s">
        <v>46</v>
      </c>
      <c r="B9" s="34" t="s">
        <v>47</v>
      </c>
      <c r="C9" s="43">
        <v>276.60000000000002</v>
      </c>
      <c r="D9" s="55">
        <v>406.3</v>
      </c>
      <c r="E9" s="55">
        <v>433.2</v>
      </c>
      <c r="F9" s="56">
        <f t="shared" si="1"/>
        <v>106.62072360324883</v>
      </c>
      <c r="G9" s="56">
        <f t="shared" si="2"/>
        <v>156.61605206073753</v>
      </c>
    </row>
    <row r="10" spans="1:8">
      <c r="A10" s="32" t="s">
        <v>48</v>
      </c>
      <c r="B10" s="33">
        <v>1.05E+16</v>
      </c>
      <c r="C10" s="43">
        <v>174.1</v>
      </c>
      <c r="D10" s="55">
        <v>172.1</v>
      </c>
      <c r="E10" s="55">
        <v>61.9</v>
      </c>
      <c r="F10" s="56">
        <f t="shared" si="1"/>
        <v>35.967460778617081</v>
      </c>
      <c r="G10" s="56">
        <f t="shared" si="2"/>
        <v>35.554279149913839</v>
      </c>
    </row>
    <row r="11" spans="1:8" ht="25.5">
      <c r="A11" s="32" t="s">
        <v>49</v>
      </c>
      <c r="B11" s="34" t="s">
        <v>50</v>
      </c>
      <c r="C11" s="43">
        <v>174.1</v>
      </c>
      <c r="D11" s="55">
        <v>172.1</v>
      </c>
      <c r="E11" s="55">
        <v>61.9</v>
      </c>
      <c r="F11" s="56">
        <f t="shared" si="1"/>
        <v>35.967460778617081</v>
      </c>
      <c r="G11" s="56">
        <f t="shared" si="2"/>
        <v>35.554279149913839</v>
      </c>
    </row>
    <row r="12" spans="1:8">
      <c r="A12" s="32" t="s">
        <v>51</v>
      </c>
      <c r="B12" s="33">
        <v>1.06E+16</v>
      </c>
      <c r="C12" s="43">
        <v>1742.8</v>
      </c>
      <c r="D12" s="55">
        <v>1323.8</v>
      </c>
      <c r="E12" s="55">
        <v>1149.7</v>
      </c>
      <c r="F12" s="56">
        <f t="shared" si="1"/>
        <v>86.848466535730481</v>
      </c>
      <c r="G12" s="56">
        <f t="shared" si="2"/>
        <v>65.968556346109708</v>
      </c>
    </row>
    <row r="13" spans="1:8" ht="25.5">
      <c r="A13" s="32" t="s">
        <v>52</v>
      </c>
      <c r="B13" s="34" t="s">
        <v>53</v>
      </c>
      <c r="C13" s="43">
        <v>265.89999999999998</v>
      </c>
      <c r="D13" s="55">
        <v>330.1</v>
      </c>
      <c r="E13" s="55">
        <v>248.1</v>
      </c>
      <c r="F13" s="56">
        <f t="shared" si="1"/>
        <v>75.15904271432899</v>
      </c>
      <c r="G13" s="56">
        <f t="shared" si="2"/>
        <v>93.305754042873275</v>
      </c>
      <c r="H13" s="27"/>
    </row>
    <row r="14" spans="1:8">
      <c r="A14" s="32" t="s">
        <v>54</v>
      </c>
      <c r="B14" s="33">
        <v>1.06060000000001E+16</v>
      </c>
      <c r="C14" s="43">
        <v>1476.9</v>
      </c>
      <c r="D14" s="55">
        <v>993.6</v>
      </c>
      <c r="E14" s="55">
        <v>901.6</v>
      </c>
      <c r="F14" s="56">
        <f t="shared" si="1"/>
        <v>90.740740740740748</v>
      </c>
      <c r="G14" s="56">
        <f t="shared" si="2"/>
        <v>61.046787189383167</v>
      </c>
      <c r="H14" s="27"/>
    </row>
    <row r="15" spans="1:8">
      <c r="A15" s="32" t="s">
        <v>55</v>
      </c>
      <c r="B15" s="33">
        <v>1.08E+16</v>
      </c>
      <c r="C15" s="43">
        <v>0.8</v>
      </c>
      <c r="D15" s="55">
        <v>1.3</v>
      </c>
      <c r="E15" s="55">
        <v>1.3</v>
      </c>
      <c r="F15" s="56">
        <f t="shared" si="1"/>
        <v>100</v>
      </c>
      <c r="G15" s="56">
        <f t="shared" si="2"/>
        <v>162.5</v>
      </c>
      <c r="H15" s="27"/>
    </row>
    <row r="16" spans="1:8" s="25" customFormat="1">
      <c r="A16" s="32" t="s">
        <v>89</v>
      </c>
      <c r="B16" s="33">
        <v>1.17E+16</v>
      </c>
      <c r="C16" s="28">
        <v>0</v>
      </c>
      <c r="D16" s="55">
        <v>0</v>
      </c>
      <c r="E16" s="55">
        <v>7.3</v>
      </c>
      <c r="F16" s="56">
        <v>0</v>
      </c>
      <c r="G16" s="56">
        <v>0</v>
      </c>
      <c r="H16" s="27"/>
    </row>
    <row r="17" spans="1:8" ht="51">
      <c r="A17" s="32" t="s">
        <v>56</v>
      </c>
      <c r="B17" s="34" t="s">
        <v>57</v>
      </c>
      <c r="C17" s="44">
        <v>2713</v>
      </c>
      <c r="D17" s="55">
        <v>3833.7</v>
      </c>
      <c r="E17" s="55">
        <v>3721.7</v>
      </c>
      <c r="F17" s="56">
        <f t="shared" si="1"/>
        <v>97.078540313535228</v>
      </c>
      <c r="G17" s="56">
        <f t="shared" si="2"/>
        <v>137.18024327312938</v>
      </c>
    </row>
    <row r="18" spans="1:8" ht="51">
      <c r="A18" s="32" t="s">
        <v>58</v>
      </c>
      <c r="B18" s="34" t="s">
        <v>59</v>
      </c>
      <c r="C18" s="44">
        <v>1497.4</v>
      </c>
      <c r="D18" s="55">
        <v>633.29999999999995</v>
      </c>
      <c r="E18" s="55">
        <v>633.29999999999995</v>
      </c>
      <c r="F18" s="56">
        <f t="shared" si="1"/>
        <v>100</v>
      </c>
      <c r="G18" s="56">
        <f t="shared" si="2"/>
        <v>42.293308401228792</v>
      </c>
    </row>
    <row r="19" spans="1:8" ht="51">
      <c r="A19" s="32" t="s">
        <v>60</v>
      </c>
      <c r="B19" s="34" t="s">
        <v>61</v>
      </c>
      <c r="C19" s="44">
        <v>98</v>
      </c>
      <c r="D19" s="55">
        <v>101.4</v>
      </c>
      <c r="E19" s="55">
        <v>101.4</v>
      </c>
      <c r="F19" s="56">
        <f t="shared" si="1"/>
        <v>100</v>
      </c>
      <c r="G19" s="56">
        <f t="shared" si="2"/>
        <v>103.46938775510203</v>
      </c>
    </row>
    <row r="20" spans="1:8" ht="53.25" customHeight="1">
      <c r="A20" s="32" t="s">
        <v>62</v>
      </c>
      <c r="B20" s="34" t="s">
        <v>63</v>
      </c>
      <c r="C20" s="44">
        <v>1399.4</v>
      </c>
      <c r="D20" s="55">
        <v>531.9</v>
      </c>
      <c r="E20" s="55">
        <v>531.9</v>
      </c>
      <c r="F20" s="56">
        <f t="shared" si="1"/>
        <v>100</v>
      </c>
      <c r="G20" s="56">
        <f t="shared" si="2"/>
        <v>38.009146777190224</v>
      </c>
    </row>
    <row r="21" spans="1:8" s="24" customFormat="1" ht="53.25" customHeight="1">
      <c r="A21" s="32" t="s">
        <v>85</v>
      </c>
      <c r="B21" s="34" t="s">
        <v>86</v>
      </c>
      <c r="C21" s="41">
        <v>0</v>
      </c>
      <c r="D21" s="55">
        <v>1322.2</v>
      </c>
      <c r="E21" s="55">
        <v>1322.2</v>
      </c>
      <c r="F21" s="56">
        <f t="shared" si="1"/>
        <v>100</v>
      </c>
      <c r="G21" s="56">
        <v>0</v>
      </c>
    </row>
    <row r="22" spans="1:8" ht="51">
      <c r="A22" s="32" t="s">
        <v>64</v>
      </c>
      <c r="B22" s="34" t="s">
        <v>65</v>
      </c>
      <c r="C22" s="45">
        <v>207.3</v>
      </c>
      <c r="D22" s="55">
        <v>227.3</v>
      </c>
      <c r="E22" s="55">
        <v>227.3</v>
      </c>
      <c r="F22" s="56">
        <f t="shared" si="1"/>
        <v>100</v>
      </c>
      <c r="G22" s="56">
        <f t="shared" si="2"/>
        <v>109.64785335262903</v>
      </c>
    </row>
    <row r="23" spans="1:8" ht="76.5">
      <c r="A23" s="32" t="s">
        <v>66</v>
      </c>
      <c r="B23" s="34" t="s">
        <v>67</v>
      </c>
      <c r="C23" s="45">
        <v>207.3</v>
      </c>
      <c r="D23" s="55">
        <v>227.3</v>
      </c>
      <c r="E23" s="55">
        <v>227.3</v>
      </c>
      <c r="F23" s="56">
        <f t="shared" si="1"/>
        <v>100</v>
      </c>
      <c r="G23" s="56">
        <f t="shared" si="2"/>
        <v>109.64785335262903</v>
      </c>
    </row>
    <row r="24" spans="1:8" ht="25.5">
      <c r="A24" s="32" t="s">
        <v>68</v>
      </c>
      <c r="B24" s="34" t="s">
        <v>69</v>
      </c>
      <c r="C24" s="45">
        <v>1008.3</v>
      </c>
      <c r="D24" s="55">
        <v>1273.2</v>
      </c>
      <c r="E24" s="55">
        <v>1172.2</v>
      </c>
      <c r="F24" s="56">
        <f t="shared" si="1"/>
        <v>92.067232170907957</v>
      </c>
      <c r="G24" s="56">
        <f t="shared" si="2"/>
        <v>116.25508281265498</v>
      </c>
    </row>
    <row r="25" spans="1:8" ht="38.25">
      <c r="A25" s="32" t="s">
        <v>70</v>
      </c>
      <c r="B25" s="34" t="s">
        <v>71</v>
      </c>
      <c r="C25" s="45">
        <v>1008.3</v>
      </c>
      <c r="D25" s="55">
        <v>1273.2</v>
      </c>
      <c r="E25" s="55">
        <v>1172.2</v>
      </c>
      <c r="F25" s="56">
        <f t="shared" si="1"/>
        <v>92.067232170907957</v>
      </c>
      <c r="G25" s="56">
        <f t="shared" si="2"/>
        <v>116.25508281265498</v>
      </c>
    </row>
    <row r="26" spans="1:8" s="25" customFormat="1" ht="25.5">
      <c r="A26" s="39" t="s">
        <v>90</v>
      </c>
      <c r="B26" s="40" t="s">
        <v>91</v>
      </c>
      <c r="C26" s="38"/>
      <c r="D26" s="54">
        <v>190</v>
      </c>
      <c r="E26" s="54">
        <v>193.6</v>
      </c>
      <c r="F26" s="56">
        <f t="shared" si="1"/>
        <v>101.89473684210526</v>
      </c>
      <c r="G26" s="56">
        <v>0</v>
      </c>
    </row>
    <row r="27" spans="1:8" s="25" customFormat="1" ht="25.5">
      <c r="A27" s="39" t="s">
        <v>87</v>
      </c>
      <c r="B27" s="40" t="s">
        <v>88</v>
      </c>
      <c r="C27" s="38">
        <v>0</v>
      </c>
      <c r="D27" s="54">
        <v>187.7</v>
      </c>
      <c r="E27" s="54">
        <v>173.1</v>
      </c>
      <c r="F27" s="56">
        <f t="shared" si="1"/>
        <v>92.221630261054884</v>
      </c>
      <c r="G27" s="56">
        <v>0</v>
      </c>
    </row>
    <row r="28" spans="1:8" ht="21" customHeight="1">
      <c r="A28" s="16" t="s">
        <v>4</v>
      </c>
      <c r="B28" s="17"/>
      <c r="C28" s="18">
        <f>C30+C34+C36+C39+C42</f>
        <v>4478.3999999999996</v>
      </c>
      <c r="D28" s="18">
        <f>D30+D34+D36+D39+D42</f>
        <v>6860.3000000000011</v>
      </c>
      <c r="E28" s="18">
        <f>E30+E34+E36+E39+E42</f>
        <v>6205.5</v>
      </c>
      <c r="F28" s="18">
        <f>E28/D28*100</f>
        <v>90.455227905485174</v>
      </c>
      <c r="G28" s="18">
        <f t="shared" ref="G28:G43" si="3">E28/C28*100</f>
        <v>138.56511254019296</v>
      </c>
      <c r="H28" s="27"/>
    </row>
    <row r="29" spans="1:8">
      <c r="A29" s="3" t="s">
        <v>3</v>
      </c>
      <c r="B29" s="2"/>
      <c r="C29" s="13"/>
      <c r="D29" s="35"/>
      <c r="E29" s="35"/>
      <c r="F29" s="18"/>
      <c r="G29" s="18"/>
      <c r="H29" s="27"/>
    </row>
    <row r="30" spans="1:8" ht="25.5">
      <c r="A30" s="3" t="s">
        <v>5</v>
      </c>
      <c r="B30" s="9" t="s">
        <v>6</v>
      </c>
      <c r="C30" s="46">
        <v>2052.1</v>
      </c>
      <c r="D30" s="48">
        <f>D31+D32+D33</f>
        <v>2557.5</v>
      </c>
      <c r="E30" s="48">
        <f>E31+E32+E33</f>
        <v>2022</v>
      </c>
      <c r="F30" s="50">
        <f t="shared" ref="F30:F43" si="4">E30/D30*100</f>
        <v>79.061583577712611</v>
      </c>
      <c r="G30" s="50">
        <f t="shared" si="3"/>
        <v>98.533209882559333</v>
      </c>
      <c r="H30" s="27"/>
    </row>
    <row r="31" spans="1:8" ht="51" customHeight="1">
      <c r="A31" s="3" t="s">
        <v>7</v>
      </c>
      <c r="B31" s="10" t="s">
        <v>8</v>
      </c>
      <c r="C31" s="46">
        <v>1963</v>
      </c>
      <c r="D31" s="51">
        <v>2060.5</v>
      </c>
      <c r="E31" s="48">
        <v>1977.1</v>
      </c>
      <c r="F31" s="50">
        <f t="shared" si="4"/>
        <v>95.95243872846396</v>
      </c>
      <c r="G31" s="50">
        <f t="shared" si="3"/>
        <v>100.71828833418238</v>
      </c>
      <c r="H31" s="27"/>
    </row>
    <row r="32" spans="1:8" ht="15" customHeight="1">
      <c r="A32" s="3" t="s">
        <v>75</v>
      </c>
      <c r="B32" s="10" t="s">
        <v>76</v>
      </c>
      <c r="C32" s="26">
        <v>0</v>
      </c>
      <c r="D32" s="51">
        <v>0</v>
      </c>
      <c r="E32" s="48">
        <v>0</v>
      </c>
      <c r="F32" s="50">
        <v>0</v>
      </c>
      <c r="G32" s="50">
        <v>0</v>
      </c>
      <c r="H32" s="27"/>
    </row>
    <row r="33" spans="1:8" ht="24.75" customHeight="1">
      <c r="A33" s="3" t="s">
        <v>9</v>
      </c>
      <c r="B33" s="9" t="s">
        <v>10</v>
      </c>
      <c r="C33" s="47">
        <v>89.1</v>
      </c>
      <c r="D33" s="48">
        <v>497</v>
      </c>
      <c r="E33" s="48">
        <v>44.9</v>
      </c>
      <c r="F33" s="50">
        <f t="shared" si="4"/>
        <v>9.0342052313883308</v>
      </c>
      <c r="G33" s="50">
        <f t="shared" si="3"/>
        <v>50.392817059483733</v>
      </c>
      <c r="H33" s="27"/>
    </row>
    <row r="34" spans="1:8">
      <c r="A34" s="3" t="s">
        <v>11</v>
      </c>
      <c r="B34" s="9" t="s">
        <v>12</v>
      </c>
      <c r="C34" s="47">
        <v>207.3</v>
      </c>
      <c r="D34" s="48">
        <v>227.3</v>
      </c>
      <c r="E34" s="48">
        <v>227.3</v>
      </c>
      <c r="F34" s="50">
        <f t="shared" si="4"/>
        <v>100</v>
      </c>
      <c r="G34" s="50">
        <f t="shared" si="3"/>
        <v>109.64785335262903</v>
      </c>
      <c r="H34" s="27"/>
    </row>
    <row r="35" spans="1:8" ht="25.5">
      <c r="A35" s="3" t="s">
        <v>13</v>
      </c>
      <c r="B35" s="9" t="s">
        <v>14</v>
      </c>
      <c r="C35" s="47">
        <v>207.3</v>
      </c>
      <c r="D35" s="48">
        <v>227.3</v>
      </c>
      <c r="E35" s="48">
        <v>227.3</v>
      </c>
      <c r="F35" s="50">
        <f t="shared" si="4"/>
        <v>100</v>
      </c>
      <c r="G35" s="50">
        <f t="shared" si="3"/>
        <v>109.64785335262903</v>
      </c>
      <c r="H35" s="27"/>
    </row>
    <row r="36" spans="1:8">
      <c r="A36" s="3" t="s">
        <v>15</v>
      </c>
      <c r="B36" s="9" t="s">
        <v>16</v>
      </c>
      <c r="C36" s="47">
        <v>837.8</v>
      </c>
      <c r="D36" s="48">
        <f>D37+D38</f>
        <v>740.8</v>
      </c>
      <c r="E36" s="48">
        <f>E37+E38</f>
        <v>740.8</v>
      </c>
      <c r="F36" s="50">
        <f t="shared" si="4"/>
        <v>100</v>
      </c>
      <c r="G36" s="50">
        <f t="shared" si="3"/>
        <v>88.422057770350918</v>
      </c>
      <c r="H36" s="27"/>
    </row>
    <row r="37" spans="1:8" ht="25.5">
      <c r="A37" s="3" t="s">
        <v>17</v>
      </c>
      <c r="B37" s="9" t="s">
        <v>18</v>
      </c>
      <c r="C37" s="47">
        <v>702.8</v>
      </c>
      <c r="D37" s="48">
        <v>740.8</v>
      </c>
      <c r="E37" s="48">
        <v>740.8</v>
      </c>
      <c r="F37" s="50">
        <f t="shared" si="4"/>
        <v>100</v>
      </c>
      <c r="G37" s="50">
        <f t="shared" si="3"/>
        <v>105.40694365395559</v>
      </c>
      <c r="H37" s="27"/>
    </row>
    <row r="38" spans="1:8" ht="25.5">
      <c r="A38" s="3" t="s">
        <v>19</v>
      </c>
      <c r="B38" s="9" t="s">
        <v>20</v>
      </c>
      <c r="C38" s="47">
        <v>135</v>
      </c>
      <c r="D38" s="48">
        <v>0</v>
      </c>
      <c r="E38" s="48">
        <v>0</v>
      </c>
      <c r="F38" s="50">
        <v>0</v>
      </c>
      <c r="G38" s="50">
        <f t="shared" si="3"/>
        <v>0</v>
      </c>
      <c r="H38" s="27"/>
    </row>
    <row r="39" spans="1:8" ht="25.5">
      <c r="A39" s="3" t="s">
        <v>21</v>
      </c>
      <c r="B39" s="9" t="s">
        <v>22</v>
      </c>
      <c r="C39" s="47">
        <v>37.799999999999997</v>
      </c>
      <c r="D39" s="48">
        <v>2045.1</v>
      </c>
      <c r="E39" s="48">
        <v>2045</v>
      </c>
      <c r="F39" s="50">
        <f t="shared" si="4"/>
        <v>99.995110263556796</v>
      </c>
      <c r="G39" s="50" t="s">
        <v>102</v>
      </c>
      <c r="H39" s="27"/>
    </row>
    <row r="40" spans="1:8" ht="15" hidden="1" customHeight="1">
      <c r="A40" s="3" t="s">
        <v>23</v>
      </c>
      <c r="B40" s="9" t="s">
        <v>24</v>
      </c>
      <c r="C40" s="47"/>
      <c r="D40" s="48"/>
      <c r="E40" s="48">
        <v>1302.9000000000001</v>
      </c>
      <c r="F40" s="50" t="e">
        <f t="shared" si="4"/>
        <v>#DIV/0!</v>
      </c>
      <c r="G40" s="50" t="e">
        <f t="shared" si="3"/>
        <v>#DIV/0!</v>
      </c>
      <c r="H40" s="27"/>
    </row>
    <row r="41" spans="1:8">
      <c r="A41" s="3" t="s">
        <v>25</v>
      </c>
      <c r="B41" s="9" t="s">
        <v>26</v>
      </c>
      <c r="C41" s="47">
        <v>37.799999999999997</v>
      </c>
      <c r="D41" s="48">
        <v>2045.1</v>
      </c>
      <c r="E41" s="48">
        <v>2045</v>
      </c>
      <c r="F41" s="50">
        <f t="shared" si="4"/>
        <v>99.995110263556796</v>
      </c>
      <c r="G41" s="50" t="s">
        <v>102</v>
      </c>
      <c r="H41" s="27"/>
    </row>
    <row r="42" spans="1:8">
      <c r="A42" s="3" t="s">
        <v>79</v>
      </c>
      <c r="B42" s="9" t="s">
        <v>27</v>
      </c>
      <c r="C42" s="47">
        <v>1343.4</v>
      </c>
      <c r="D42" s="48">
        <v>1289.5999999999999</v>
      </c>
      <c r="E42" s="48">
        <v>1170.4000000000001</v>
      </c>
      <c r="F42" s="50">
        <f t="shared" si="4"/>
        <v>90.756823821339964</v>
      </c>
      <c r="G42" s="50">
        <f t="shared" si="3"/>
        <v>87.12222718475509</v>
      </c>
      <c r="H42" s="27"/>
    </row>
    <row r="43" spans="1:8">
      <c r="A43" s="3" t="s">
        <v>28</v>
      </c>
      <c r="B43" s="9" t="s">
        <v>29</v>
      </c>
      <c r="C43" s="47">
        <v>1343.4</v>
      </c>
      <c r="D43" s="48">
        <v>1289.5999999999999</v>
      </c>
      <c r="E43" s="48">
        <v>1170.4000000000001</v>
      </c>
      <c r="F43" s="50">
        <f t="shared" si="4"/>
        <v>90.756823821339964</v>
      </c>
      <c r="G43" s="50">
        <f t="shared" si="3"/>
        <v>87.12222718475509</v>
      </c>
      <c r="H43" s="27"/>
    </row>
    <row r="44" spans="1:8" ht="38.25">
      <c r="A44" s="3" t="s">
        <v>30</v>
      </c>
      <c r="B44" s="9"/>
      <c r="C44" s="12">
        <f>C5-C28</f>
        <v>428.90000000000055</v>
      </c>
      <c r="D44" s="48">
        <f>D5-D28</f>
        <v>-1123.0000000000018</v>
      </c>
      <c r="E44" s="48">
        <f>E5-E28</f>
        <v>-830.5</v>
      </c>
      <c r="F44" s="48"/>
      <c r="G44" s="48"/>
    </row>
    <row r="45" spans="1:8" ht="25.5">
      <c r="A45" s="2" t="s">
        <v>31</v>
      </c>
      <c r="B45" s="11"/>
      <c r="C45" s="13">
        <f t="shared" ref="C45:E45" si="5">C47</f>
        <v>-428.90000000000055</v>
      </c>
      <c r="D45" s="57">
        <f t="shared" si="5"/>
        <v>1123</v>
      </c>
      <c r="E45" s="57">
        <f t="shared" si="5"/>
        <v>830.5</v>
      </c>
      <c r="F45" s="57"/>
      <c r="G45" s="57"/>
    </row>
    <row r="46" spans="1:8">
      <c r="A46" s="3" t="s">
        <v>3</v>
      </c>
      <c r="B46" s="9"/>
      <c r="C46" s="12"/>
      <c r="D46" s="56"/>
      <c r="E46" s="56"/>
      <c r="F46" s="56"/>
      <c r="G46" s="56"/>
    </row>
    <row r="47" spans="1:8" ht="38.25">
      <c r="A47" s="3" t="s">
        <v>32</v>
      </c>
      <c r="B47" s="9" t="s">
        <v>33</v>
      </c>
      <c r="C47" s="12">
        <f t="shared" ref="C47:E47" si="6">C48+C49</f>
        <v>-428.90000000000055</v>
      </c>
      <c r="D47" s="56">
        <f t="shared" si="6"/>
        <v>1123</v>
      </c>
      <c r="E47" s="56">
        <f t="shared" si="6"/>
        <v>830.5</v>
      </c>
      <c r="F47" s="56"/>
      <c r="G47" s="56"/>
    </row>
    <row r="48" spans="1:8" ht="25.5">
      <c r="A48" s="3" t="s">
        <v>34</v>
      </c>
      <c r="B48" s="9" t="s">
        <v>35</v>
      </c>
      <c r="C48" s="48">
        <v>-4927.3</v>
      </c>
      <c r="D48" s="56">
        <v>-5737.3</v>
      </c>
      <c r="E48" s="56">
        <v>-5562.7</v>
      </c>
      <c r="F48" s="56"/>
      <c r="G48" s="56"/>
    </row>
    <row r="49" spans="1:7" ht="29.25" customHeight="1">
      <c r="A49" s="3" t="s">
        <v>36</v>
      </c>
      <c r="B49" s="9" t="s">
        <v>37</v>
      </c>
      <c r="C49" s="48">
        <v>4498.3999999999996</v>
      </c>
      <c r="D49" s="56">
        <v>6860.3</v>
      </c>
      <c r="E49" s="56">
        <v>6393.2</v>
      </c>
      <c r="F49" s="56"/>
      <c r="G49" s="56"/>
    </row>
    <row r="53" spans="1:7">
      <c r="A53" s="52" t="s">
        <v>43</v>
      </c>
      <c r="B53" s="52"/>
      <c r="C53" s="52"/>
      <c r="D53" s="52"/>
      <c r="E53" s="52"/>
      <c r="F53" s="52"/>
      <c r="G53" s="52"/>
    </row>
  </sheetData>
  <mergeCells count="2">
    <mergeCell ref="A53:G53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6" sqref="E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53" t="s">
        <v>96</v>
      </c>
      <c r="B2" s="52"/>
      <c r="C2" s="52"/>
      <c r="D2" s="52"/>
      <c r="E2" s="52"/>
      <c r="F2" s="52"/>
      <c r="G2" s="52"/>
    </row>
    <row r="3" spans="1:7">
      <c r="G3" s="6"/>
    </row>
    <row r="4" spans="1:7" ht="73.5" customHeight="1">
      <c r="A4" s="1" t="s">
        <v>38</v>
      </c>
      <c r="B4" s="7" t="s">
        <v>39</v>
      </c>
      <c r="C4" s="29" t="s">
        <v>95</v>
      </c>
      <c r="D4" s="29" t="s">
        <v>93</v>
      </c>
      <c r="E4" s="29" t="s">
        <v>94</v>
      </c>
      <c r="F4" s="7" t="s">
        <v>80</v>
      </c>
      <c r="G4" s="7" t="s">
        <v>81</v>
      </c>
    </row>
    <row r="5" spans="1:7" ht="44.25" customHeight="1">
      <c r="A5" s="8" t="s">
        <v>40</v>
      </c>
      <c r="B5" s="49">
        <v>4.5</v>
      </c>
      <c r="C5" s="42">
        <v>913.4</v>
      </c>
      <c r="D5" s="42">
        <v>1126.5</v>
      </c>
      <c r="E5" s="42">
        <v>1126.5</v>
      </c>
      <c r="F5" s="42">
        <f>E5/D5*100</f>
        <v>100</v>
      </c>
      <c r="G5" s="42">
        <f>E5/C5*100</f>
        <v>123.33041383840595</v>
      </c>
    </row>
    <row r="6" spans="1:7" ht="42.75" customHeight="1">
      <c r="A6" s="3" t="s">
        <v>41</v>
      </c>
      <c r="B6" s="49">
        <v>2</v>
      </c>
      <c r="C6" s="42">
        <v>621.9</v>
      </c>
      <c r="D6" s="42">
        <v>777.6</v>
      </c>
      <c r="E6" s="42">
        <v>699.1</v>
      </c>
      <c r="F6" s="42">
        <f>E6/D6*100</f>
        <v>89.904835390946502</v>
      </c>
      <c r="G6" s="42">
        <f>E6/C6*100</f>
        <v>112.41357131371603</v>
      </c>
    </row>
    <row r="10" spans="1:7">
      <c r="A10" s="52" t="s">
        <v>43</v>
      </c>
      <c r="B10" s="52"/>
      <c r="C10" s="52"/>
      <c r="D10" s="52"/>
      <c r="E10" s="52"/>
      <c r="F10" s="52"/>
      <c r="G10" s="52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E7" sqref="E7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7" ht="96" customHeight="1">
      <c r="A2" s="53" t="s">
        <v>97</v>
      </c>
      <c r="B2" s="52"/>
      <c r="C2" s="52"/>
      <c r="D2" s="52"/>
      <c r="E2" s="52"/>
      <c r="F2" s="52"/>
    </row>
    <row r="3" spans="1:7">
      <c r="F3" s="6"/>
    </row>
    <row r="4" spans="1:7" ht="66.75" customHeight="1">
      <c r="A4" s="4" t="s">
        <v>72</v>
      </c>
      <c r="B4" s="29" t="s">
        <v>99</v>
      </c>
      <c r="C4" s="29" t="s">
        <v>93</v>
      </c>
      <c r="D4" s="29" t="s">
        <v>98</v>
      </c>
      <c r="E4" s="7" t="s">
        <v>80</v>
      </c>
      <c r="F4" s="7" t="s">
        <v>81</v>
      </c>
    </row>
    <row r="5" spans="1:7" ht="85.5" customHeight="1">
      <c r="A5" s="20" t="s">
        <v>83</v>
      </c>
      <c r="B5" s="22">
        <v>0</v>
      </c>
      <c r="C5" s="22">
        <v>2</v>
      </c>
      <c r="D5" s="22">
        <v>2</v>
      </c>
      <c r="E5" s="22">
        <f t="shared" ref="E5:E9" si="0">D5/C5*100</f>
        <v>100</v>
      </c>
      <c r="F5" s="48">
        <v>0</v>
      </c>
    </row>
    <row r="6" spans="1:7" ht="83.25" customHeight="1">
      <c r="A6" s="15" t="s">
        <v>77</v>
      </c>
      <c r="B6" s="22">
        <v>37.799999999999997</v>
      </c>
      <c r="C6" s="22">
        <v>156.19999999999999</v>
      </c>
      <c r="D6" s="22">
        <v>156.19999999999999</v>
      </c>
      <c r="E6" s="22">
        <f t="shared" si="0"/>
        <v>100</v>
      </c>
      <c r="F6" s="48" t="s">
        <v>100</v>
      </c>
      <c r="G6" s="27"/>
    </row>
    <row r="7" spans="1:7" s="21" customFormat="1" ht="81" customHeight="1">
      <c r="A7" s="23" t="s">
        <v>84</v>
      </c>
      <c r="B7" s="22">
        <v>0</v>
      </c>
      <c r="C7" s="22">
        <v>1888.8</v>
      </c>
      <c r="D7" s="22">
        <v>1888.8</v>
      </c>
      <c r="E7" s="22">
        <f t="shared" si="0"/>
        <v>100</v>
      </c>
      <c r="F7" s="48">
        <v>0</v>
      </c>
      <c r="G7" s="27"/>
    </row>
    <row r="8" spans="1:7" ht="69.75" customHeight="1">
      <c r="A8" s="14" t="s">
        <v>78</v>
      </c>
      <c r="B8" s="22">
        <v>702.8</v>
      </c>
      <c r="C8" s="22">
        <v>740.8</v>
      </c>
      <c r="D8" s="22">
        <v>740.8</v>
      </c>
      <c r="E8" s="22">
        <f t="shared" si="0"/>
        <v>100</v>
      </c>
      <c r="F8" s="48">
        <f t="shared" ref="F8" si="1">D8/B8*100</f>
        <v>105.40694365395559</v>
      </c>
      <c r="G8" s="27"/>
    </row>
    <row r="9" spans="1:7">
      <c r="A9" s="2" t="s">
        <v>73</v>
      </c>
      <c r="B9" s="19">
        <f>B6+B8+B5+B7</f>
        <v>740.59999999999991</v>
      </c>
      <c r="C9" s="19">
        <f t="shared" ref="C9:D9" si="2">C6+C8+C5+C7</f>
        <v>2787.8</v>
      </c>
      <c r="D9" s="19">
        <f t="shared" si="2"/>
        <v>2787.8</v>
      </c>
      <c r="E9" s="19">
        <f t="shared" si="0"/>
        <v>100</v>
      </c>
      <c r="F9" s="35" t="s">
        <v>101</v>
      </c>
      <c r="G9" s="27"/>
    </row>
    <row r="13" spans="1:7">
      <c r="A13" s="52" t="s">
        <v>74</v>
      </c>
      <c r="B13" s="52"/>
      <c r="C13" s="52"/>
      <c r="D13" s="52"/>
      <c r="E13" s="52"/>
      <c r="F13" s="52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2021-01-22T09:58:49Z</dcterms:modified>
</cp:coreProperties>
</file>