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1'!$G$22</definedName>
  </definedName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/>
  <c r="G21"/>
  <c r="G22"/>
  <c r="G23"/>
  <c r="G24"/>
  <c r="F8"/>
  <c r="F9"/>
  <c r="F10"/>
  <c r="F11"/>
  <c r="F12"/>
  <c r="F13"/>
  <c r="F14"/>
  <c r="F16"/>
  <c r="F17"/>
  <c r="F18"/>
  <c r="F19"/>
  <c r="F20"/>
  <c r="F21"/>
  <c r="F22"/>
  <c r="F23"/>
  <c r="F24"/>
  <c r="F25"/>
  <c r="F8" i="3"/>
  <c r="E6"/>
  <c r="E7"/>
  <c r="E8"/>
  <c r="E9"/>
  <c r="G28" i="1"/>
  <c r="G29"/>
  <c r="G32"/>
  <c r="G33"/>
  <c r="G34"/>
  <c r="G35"/>
  <c r="G36"/>
  <c r="G37"/>
  <c r="G39"/>
  <c r="G41"/>
  <c r="G42"/>
  <c r="F28"/>
  <c r="F29"/>
  <c r="F31"/>
  <c r="F32"/>
  <c r="F33"/>
  <c r="F34"/>
  <c r="F35"/>
  <c r="F36"/>
  <c r="F38"/>
  <c r="F39"/>
  <c r="F40"/>
  <c r="F41"/>
  <c r="F42"/>
  <c r="C9" i="3"/>
  <c r="D9"/>
  <c r="B9"/>
  <c r="E5"/>
  <c r="E26" i="1" l="1"/>
  <c r="D26"/>
  <c r="G7" l="1"/>
  <c r="D5" l="1"/>
  <c r="F7"/>
  <c r="E5"/>
  <c r="C5"/>
  <c r="F5" l="1"/>
  <c r="G5"/>
  <c r="D43" l="1"/>
  <c r="E43"/>
  <c r="D46"/>
  <c r="D44" s="1"/>
  <c r="E46"/>
  <c r="E44" s="1"/>
  <c r="C26"/>
  <c r="C46" l="1"/>
  <c r="C44" s="1"/>
  <c r="C43"/>
  <c r="G6" i="2"/>
  <c r="F6"/>
  <c r="G5"/>
  <c r="F5"/>
  <c r="G26" i="1" l="1"/>
  <c r="F26"/>
</calcChain>
</file>

<file path=xl/sharedStrings.xml><?xml version="1.0" encoding="utf-8"?>
<sst xmlns="http://schemas.openxmlformats.org/spreadsheetml/2006/main" count="110" uniqueCount="100">
  <si>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</si>
  <si>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</si>
  <si>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</si>
  <si>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</si>
  <si>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</si>
  <si>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</si>
  <si>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</si>
  <si>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</si>
  <si>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</si>
  <si>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</si>
  <si>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</si>
  <si>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</si>
  <si>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</si>
  <si>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</si>
  <si>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</si>
  <si>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</si>
  <si>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</si>
  <si>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</si>
  <si>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</si>
  <si>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</si>
  <si>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</si>
  <si>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</si>
  <si>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</si>
  <si>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</si>
  <si>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</si>
  <si>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</si>
  <si>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</si>
  <si>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</si>
  <si>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</si>
  <si>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</si>
  <si>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</si>
  <si>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</si>
  <si>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</si>
  <si>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</si>
  <si>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</si>
  <si>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</si>
  <si>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</si>
  <si>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</si>
  <si>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</si>
  <si>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</si>
  <si>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</si>
  <si>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</si>
  <si>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</si>
  <si>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</si>
  <si>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</si>
  <si>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</si>
  <si>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</si>
  <si>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</si>
  <si>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</si>
  <si>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</si>
  <si>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</si>
  <si>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</si>
  <si>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</si>
  <si>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</si>
  <si>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</si>
  <si>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</si>
  <si>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</si>
  <si>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</si>
  <si>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</si>
  <si>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</si>
  <si>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</si>
  <si>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20215001100001151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</si>
  <si>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</si>
  <si>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20215001100002151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</si>
  <si>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</si>
  <si>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</si>
  <si>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</si>
  <si>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</si>
  <si>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</si>
  <si>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</si>
  <si>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</si>
  <si>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</si>
  <si>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</si>
  <si>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</si>
  <si>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</si>
  <si>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</si>
  <si>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</si>
  <si>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Яковлевского муниципального образования Базарно-Карабулакского муниципального района"</t>
  </si>
  <si>
    <t>Муниципальная программа "Ремонт автомобильных дорог Яковлевского муниципального образования Базарно-Карабулакского муниципального района"</t>
  </si>
  <si>
    <t>00 0107 0000000000 000</t>
  </si>
  <si>
    <t>Обеспечение проведения выборов и референдумов</t>
  </si>
  <si>
    <t>Культура и кинематография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</si>
  <si>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на 1 апреля 2020 года     
</t>
  </si>
  <si>
    <t>Исполнено на 1 апреля 2019 г. (тыс.руб)</t>
  </si>
  <si>
    <t>Утвержденные бюджетные назначения на           1 апреля 2020 г. (тыс.руб)</t>
  </si>
  <si>
    <t>Исполнено на 1 апреля 2020 г. (тыс.руб)</t>
  </si>
  <si>
    <t>% исполнения плана 2020 года</t>
  </si>
  <si>
    <t>% исполнения 2020 года к 2019 году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</si>
  <si>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апреля 2020 года          
</t>
  </si>
  <si>
    <t>% исполнения плана                       2020 года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</si>
  <si>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Яковлевского муниципального образования                            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                                      по расходам в разрезе муниципальных программ
на 1 апреля 2020 года     
</t>
  </si>
  <si>
    <t>Исполнено на             1 апреля 2019 г. (тыс.руб)</t>
  </si>
  <si>
    <t>Муниципальная программа "Обеспечение первичных мер пожарной безопасности Яковлевского муниципального образования Базарно-Карабулакского муниципального района"</t>
  </si>
  <si>
    <t xml:space="preserve">Муниципальная программа "Обеспечение комплексного развития территорий Яковлевского муниципального образования Базарно-Карабулакского муниципального района" </t>
  </si>
  <si>
    <t>Исполнено на        1 апреля 2020 г. (тыс.руб)</t>
  </si>
  <si>
    <t>св. 2,5 раза</t>
  </si>
  <si>
    <t>Субсидии бюджетам сельских поселений на обеспечение комплексного развития сельских территорий</t>
  </si>
  <si>
    <t>20225576100000150</t>
  </si>
  <si>
    <t>Безвозмездные перечисления организаций</t>
  </si>
  <si>
    <t>20405099100073150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</si>
</sst>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6" formatCode="00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9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37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6" fontId="8" fillId="0" borderId="1" xfId="2" applyNumberFormat="1" applyFont="1" applyFill="1" applyBorder="1" applyAlignment="1" applyProtection="1">
      <alignment wrapText="1"/>
      <protection hidden="1"/>
    </xf>
    <xf numFmtId="166" fontId="8" fillId="0" borderId="1" xfId="3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6" fontId="8" fillId="0" borderId="4" xfId="1" applyNumberFormat="1" applyFont="1" applyFill="1" applyBorder="1" applyAlignment="1" applyProtection="1">
      <alignment wrapText="1"/>
      <protection hidden="1"/>
    </xf>
    <xf numFmtId="0" fontId="5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166" fontId="8" fillId="0" borderId="1" xfId="3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opLeftCell="A40" zoomScaleNormal="100" workbookViewId="0">
      <selection activeCell="F10" sqref="F10"/>
    </sheetView>
  </sheetViews>
  <sheetFormatPr defaultRowHeight="15"/>
  <cols>
    <col min="1" max="1" width="25.42578125" style="5" customWidth="1"/>
    <col min="2" max="2" width="20.28515625" style="5" customWidth="1"/>
    <col min="3" max="3" width="11.7109375" style="5" customWidth="1"/>
    <col min="4" max="4" width="15" style="5" customWidth="1"/>
    <col min="5" max="5" width="11.5703125" style="5" customWidth="1"/>
    <col min="6" max="6" width="11.140625" style="5" customWidth="1"/>
    <col min="7" max="7" width="12.7109375" style="5" customWidth="1"/>
    <col min="8" max="16384" width="9.140625" style="5"/>
  </cols>
  <sheetData>
    <row r="2" spans="1:7" ht="58.5" customHeight="1">
      <c r="A2" s="43" t="s">
        <v>88</v>
      </c>
      <c r="B2" s="42"/>
      <c r="C2" s="42"/>
      <c r="D2" s="42"/>
      <c r="E2" s="42"/>
      <c r="F2" s="42"/>
      <c r="G2" s="42"/>
    </row>
    <row r="3" spans="1:7">
      <c r="G3" s="6" t="s">
        <v>42</v>
      </c>
    </row>
    <row r="4" spans="1:7" ht="63.75" customHeight="1">
      <c r="A4" s="4" t="s">
        <v>0</v>
      </c>
      <c r="B4" s="4" t="s">
        <v>1</v>
      </c>
      <c r="C4" s="1" t="s">
        <v>83</v>
      </c>
      <c r="D4" s="1" t="s">
        <v>84</v>
      </c>
      <c r="E4" s="1" t="s">
        <v>85</v>
      </c>
      <c r="F4" s="4" t="s">
        <v>89</v>
      </c>
      <c r="G4" s="4" t="s">
        <v>87</v>
      </c>
    </row>
    <row r="5" spans="1:7" ht="18" customHeight="1">
      <c r="A5" s="26" t="s">
        <v>2</v>
      </c>
      <c r="B5" s="12"/>
      <c r="C5" s="54">
        <f>C7+C16</f>
        <v>1248.3</v>
      </c>
      <c r="D5" s="54">
        <f>D7+D16</f>
        <v>5460.9</v>
      </c>
      <c r="E5" s="54">
        <f>E7+E16</f>
        <v>762.2</v>
      </c>
      <c r="F5" s="54">
        <f t="shared" ref="F5:F25" si="0">E5/D5*100</f>
        <v>13.957406288340751</v>
      </c>
      <c r="G5" s="54">
        <f>E5/C5*100</f>
        <v>61.059040294800937</v>
      </c>
    </row>
    <row r="6" spans="1:7" ht="15" customHeight="1">
      <c r="A6" s="14" t="s">
        <v>3</v>
      </c>
      <c r="B6" s="15"/>
      <c r="C6" s="44"/>
      <c r="D6" s="53"/>
      <c r="E6" s="53"/>
      <c r="F6" s="53"/>
      <c r="G6" s="54"/>
    </row>
    <row r="7" spans="1:7" ht="25.5" customHeight="1">
      <c r="A7" s="16" t="s">
        <v>44</v>
      </c>
      <c r="B7" s="17">
        <v>1E+16</v>
      </c>
      <c r="C7" s="52">
        <v>687.8</v>
      </c>
      <c r="D7" s="52">
        <v>2103.5</v>
      </c>
      <c r="E7" s="52">
        <v>444.2</v>
      </c>
      <c r="F7" s="53">
        <f t="shared" si="0"/>
        <v>21.11718564297599</v>
      </c>
      <c r="G7" s="53">
        <f t="shared" ref="G7:G25" si="1">E7/C7*100</f>
        <v>64.582727537074732</v>
      </c>
    </row>
    <row r="8" spans="1:7" ht="16.5" customHeight="1">
      <c r="A8" s="16" t="s">
        <v>45</v>
      </c>
      <c r="B8" s="17">
        <v>1.01E+16</v>
      </c>
      <c r="C8" s="52">
        <v>80.099999999999994</v>
      </c>
      <c r="D8" s="52">
        <v>154.5</v>
      </c>
      <c r="E8" s="52">
        <v>90.8</v>
      </c>
      <c r="F8" s="53">
        <f t="shared" si="0"/>
        <v>58.770226537216828</v>
      </c>
      <c r="G8" s="53">
        <f t="shared" si="1"/>
        <v>113.35830212234708</v>
      </c>
    </row>
    <row r="9" spans="1:7" ht="25.5">
      <c r="A9" s="16" t="s">
        <v>46</v>
      </c>
      <c r="B9" s="18" t="s">
        <v>47</v>
      </c>
      <c r="C9" s="52">
        <v>80.099999999999994</v>
      </c>
      <c r="D9" s="52">
        <v>154.5</v>
      </c>
      <c r="E9" s="52">
        <v>90.8</v>
      </c>
      <c r="F9" s="53">
        <f t="shared" si="0"/>
        <v>58.770226537216828</v>
      </c>
      <c r="G9" s="53">
        <f t="shared" si="1"/>
        <v>113.35830212234708</v>
      </c>
    </row>
    <row r="10" spans="1:7">
      <c r="A10" s="16" t="s">
        <v>48</v>
      </c>
      <c r="B10" s="17">
        <v>1.05E+16</v>
      </c>
      <c r="C10" s="52">
        <v>77.8</v>
      </c>
      <c r="D10" s="52">
        <v>172.1</v>
      </c>
      <c r="E10" s="52">
        <v>96.4</v>
      </c>
      <c r="F10" s="53">
        <f t="shared" si="0"/>
        <v>56.013945380592688</v>
      </c>
      <c r="G10" s="53">
        <f t="shared" si="1"/>
        <v>123.90745501285348</v>
      </c>
    </row>
    <row r="11" spans="1:7" ht="25.5">
      <c r="A11" s="16" t="s">
        <v>49</v>
      </c>
      <c r="B11" s="18" t="s">
        <v>50</v>
      </c>
      <c r="C11" s="52">
        <v>77.8</v>
      </c>
      <c r="D11" s="52">
        <v>172.1</v>
      </c>
      <c r="E11" s="52">
        <v>96.4</v>
      </c>
      <c r="F11" s="53">
        <f t="shared" si="0"/>
        <v>56.013945380592688</v>
      </c>
      <c r="G11" s="53">
        <f t="shared" si="1"/>
        <v>123.90745501285348</v>
      </c>
    </row>
    <row r="12" spans="1:7">
      <c r="A12" s="16" t="s">
        <v>51</v>
      </c>
      <c r="B12" s="17">
        <v>1.06E+16</v>
      </c>
      <c r="C12" s="52">
        <v>529.70000000000005</v>
      </c>
      <c r="D12" s="52">
        <v>1776.9</v>
      </c>
      <c r="E12" s="52">
        <v>257</v>
      </c>
      <c r="F12" s="53">
        <f t="shared" si="0"/>
        <v>14.463391299454104</v>
      </c>
      <c r="G12" s="53">
        <f t="shared" si="1"/>
        <v>48.51802907306022</v>
      </c>
    </row>
    <row r="13" spans="1:7" ht="25.5">
      <c r="A13" s="16" t="s">
        <v>52</v>
      </c>
      <c r="B13" s="18" t="s">
        <v>53</v>
      </c>
      <c r="C13" s="52">
        <v>27.4</v>
      </c>
      <c r="D13" s="52">
        <v>391.9</v>
      </c>
      <c r="E13" s="52">
        <v>8.6999999999999993</v>
      </c>
      <c r="F13" s="53">
        <f t="shared" si="0"/>
        <v>2.2199540699157949</v>
      </c>
      <c r="G13" s="53">
        <f t="shared" si="1"/>
        <v>31.751824817518248</v>
      </c>
    </row>
    <row r="14" spans="1:7">
      <c r="A14" s="16" t="s">
        <v>54</v>
      </c>
      <c r="B14" s="17">
        <v>1.06060000000001E+16</v>
      </c>
      <c r="C14" s="52">
        <v>502.3</v>
      </c>
      <c r="D14" s="52">
        <v>1385</v>
      </c>
      <c r="E14" s="52">
        <v>248.4</v>
      </c>
      <c r="F14" s="53">
        <f t="shared" si="0"/>
        <v>17.935018050541519</v>
      </c>
      <c r="G14" s="53">
        <f t="shared" si="1"/>
        <v>49.452518415289667</v>
      </c>
    </row>
    <row r="15" spans="1:7">
      <c r="A15" s="16" t="s">
        <v>55</v>
      </c>
      <c r="B15" s="17">
        <v>1.08E+16</v>
      </c>
      <c r="C15" s="52">
        <v>0.2</v>
      </c>
      <c r="D15" s="52">
        <v>0</v>
      </c>
      <c r="E15" s="52">
        <v>0</v>
      </c>
      <c r="F15" s="53">
        <v>0</v>
      </c>
      <c r="G15" s="53">
        <f t="shared" si="1"/>
        <v>0</v>
      </c>
    </row>
    <row r="16" spans="1:7" ht="51">
      <c r="A16" s="16" t="s">
        <v>56</v>
      </c>
      <c r="B16" s="18" t="s">
        <v>57</v>
      </c>
      <c r="C16" s="52">
        <v>560.5</v>
      </c>
      <c r="D16" s="52">
        <v>3357.4</v>
      </c>
      <c r="E16" s="52">
        <v>318</v>
      </c>
      <c r="F16" s="53">
        <f t="shared" si="0"/>
        <v>9.4716149401322447</v>
      </c>
      <c r="G16" s="53">
        <f t="shared" si="1"/>
        <v>56.735057983942902</v>
      </c>
    </row>
    <row r="17" spans="1:7" ht="51">
      <c r="A17" s="16" t="s">
        <v>58</v>
      </c>
      <c r="B17" s="18" t="s">
        <v>59</v>
      </c>
      <c r="C17" s="52">
        <v>353.1</v>
      </c>
      <c r="D17" s="52">
        <v>408.2</v>
      </c>
      <c r="E17" s="52">
        <v>102.7</v>
      </c>
      <c r="F17" s="53">
        <f t="shared" si="0"/>
        <v>25.159235668789808</v>
      </c>
      <c r="G17" s="53">
        <f t="shared" si="1"/>
        <v>29.085244973095435</v>
      </c>
    </row>
    <row r="18" spans="1:7" ht="51">
      <c r="A18" s="16" t="s">
        <v>60</v>
      </c>
      <c r="B18" s="18" t="s">
        <v>61</v>
      </c>
      <c r="C18" s="52">
        <v>22.7</v>
      </c>
      <c r="D18" s="52">
        <v>101.4</v>
      </c>
      <c r="E18" s="52">
        <v>26</v>
      </c>
      <c r="F18" s="53">
        <f t="shared" si="0"/>
        <v>25.641025641025639</v>
      </c>
      <c r="G18" s="53">
        <f t="shared" si="1"/>
        <v>114.53744493392071</v>
      </c>
    </row>
    <row r="19" spans="1:7" ht="53.25" customHeight="1">
      <c r="A19" s="16" t="s">
        <v>62</v>
      </c>
      <c r="B19" s="18" t="s">
        <v>63</v>
      </c>
      <c r="C19" s="52">
        <v>330.4</v>
      </c>
      <c r="D19" s="52">
        <v>306.8</v>
      </c>
      <c r="E19" s="52">
        <v>76.7</v>
      </c>
      <c r="F19" s="53">
        <f t="shared" si="0"/>
        <v>25</v>
      </c>
      <c r="G19" s="53">
        <f t="shared" si="1"/>
        <v>23.214285714285719</v>
      </c>
    </row>
    <row r="20" spans="1:7" s="46" customFormat="1" ht="53.25" customHeight="1">
      <c r="A20" s="47" t="s">
        <v>96</v>
      </c>
      <c r="B20" s="48" t="s">
        <v>97</v>
      </c>
      <c r="C20" s="52">
        <v>0</v>
      </c>
      <c r="D20" s="52">
        <v>1322.2</v>
      </c>
      <c r="E20" s="52">
        <v>0</v>
      </c>
      <c r="F20" s="53">
        <f t="shared" si="0"/>
        <v>0</v>
      </c>
      <c r="G20" s="53">
        <v>0</v>
      </c>
    </row>
    <row r="21" spans="1:7" ht="51">
      <c r="A21" s="16" t="s">
        <v>64</v>
      </c>
      <c r="B21" s="18" t="s">
        <v>65</v>
      </c>
      <c r="C21" s="52">
        <v>32.1</v>
      </c>
      <c r="D21" s="52">
        <v>202.5</v>
      </c>
      <c r="E21" s="52">
        <v>43.3</v>
      </c>
      <c r="F21" s="53">
        <f t="shared" si="0"/>
        <v>21.382716049382715</v>
      </c>
      <c r="G21" s="53">
        <f t="shared" si="1"/>
        <v>134.89096573208721</v>
      </c>
    </row>
    <row r="22" spans="1:7" ht="76.5">
      <c r="A22" s="16" t="s">
        <v>66</v>
      </c>
      <c r="B22" s="18" t="s">
        <v>67</v>
      </c>
      <c r="C22" s="52">
        <v>32.1</v>
      </c>
      <c r="D22" s="52">
        <v>202.5</v>
      </c>
      <c r="E22" s="52">
        <v>43.3</v>
      </c>
      <c r="F22" s="53">
        <f t="shared" si="0"/>
        <v>21.382716049382715</v>
      </c>
      <c r="G22" s="53">
        <f t="shared" si="1"/>
        <v>134.89096573208721</v>
      </c>
    </row>
    <row r="23" spans="1:7" ht="25.5">
      <c r="A23" s="16" t="s">
        <v>68</v>
      </c>
      <c r="B23" s="18" t="s">
        <v>69</v>
      </c>
      <c r="C23" s="52">
        <v>175.3</v>
      </c>
      <c r="D23" s="52">
        <v>1046.8</v>
      </c>
      <c r="E23" s="52">
        <v>172</v>
      </c>
      <c r="F23" s="53">
        <f t="shared" si="0"/>
        <v>16.431027894535731</v>
      </c>
      <c r="G23" s="53">
        <f t="shared" si="1"/>
        <v>98.117512835139749</v>
      </c>
    </row>
    <row r="24" spans="1:7" ht="38.25">
      <c r="A24" s="16" t="s">
        <v>70</v>
      </c>
      <c r="B24" s="18" t="s">
        <v>71</v>
      </c>
      <c r="C24" s="52">
        <v>175.3</v>
      </c>
      <c r="D24" s="52">
        <v>1046.8</v>
      </c>
      <c r="E24" s="52">
        <v>172</v>
      </c>
      <c r="F24" s="53">
        <f t="shared" si="0"/>
        <v>16.431027894535731</v>
      </c>
      <c r="G24" s="53">
        <f t="shared" si="1"/>
        <v>98.117512835139749</v>
      </c>
    </row>
    <row r="25" spans="1:7" s="49" customFormat="1" ht="25.5">
      <c r="A25" s="50" t="s">
        <v>98</v>
      </c>
      <c r="B25" s="51" t="s">
        <v>99</v>
      </c>
      <c r="C25" s="45">
        <v>0</v>
      </c>
      <c r="D25" s="45">
        <v>377.7</v>
      </c>
      <c r="E25" s="45">
        <v>0</v>
      </c>
      <c r="F25" s="53">
        <f t="shared" si="0"/>
        <v>0</v>
      </c>
      <c r="G25" s="53">
        <v>0</v>
      </c>
    </row>
    <row r="26" spans="1:7" ht="21" customHeight="1">
      <c r="A26" s="27" t="s">
        <v>4</v>
      </c>
      <c r="B26" s="28"/>
      <c r="C26" s="29">
        <f>C28+C33+C35+C38+C41</f>
        <v>841.2</v>
      </c>
      <c r="D26" s="29">
        <f>D28+D33+D35+D38+D41</f>
        <v>6081.3</v>
      </c>
      <c r="E26" s="29">
        <f>E28+E33+E35+E38+E41</f>
        <v>825.5</v>
      </c>
      <c r="F26" s="29">
        <f>E26/D26*100</f>
        <v>13.574400210481311</v>
      </c>
      <c r="G26" s="29">
        <f t="shared" ref="G26:G42" si="2">E26/C26*100</f>
        <v>98.133618640038037</v>
      </c>
    </row>
    <row r="27" spans="1:7">
      <c r="A27" s="3" t="s">
        <v>3</v>
      </c>
      <c r="B27" s="2"/>
      <c r="C27" s="23"/>
      <c r="D27" s="10"/>
      <c r="E27" s="10"/>
      <c r="F27" s="29"/>
      <c r="G27" s="29"/>
    </row>
    <row r="28" spans="1:7" ht="25.5">
      <c r="A28" s="3" t="s">
        <v>5</v>
      </c>
      <c r="B28" s="19" t="s">
        <v>6</v>
      </c>
      <c r="C28" s="22">
        <v>304.3</v>
      </c>
      <c r="D28" s="7">
        <v>1883</v>
      </c>
      <c r="E28" s="7">
        <v>488.5</v>
      </c>
      <c r="F28" s="31">
        <f t="shared" ref="F28:F42" si="3">E28/D28*100</f>
        <v>25.942644715878917</v>
      </c>
      <c r="G28" s="31">
        <f t="shared" si="2"/>
        <v>160.53236937232992</v>
      </c>
    </row>
    <row r="29" spans="1:7" ht="51" customHeight="1">
      <c r="A29" s="3" t="s">
        <v>7</v>
      </c>
      <c r="B29" s="20" t="s">
        <v>8</v>
      </c>
      <c r="C29" s="22">
        <v>302.39999999999998</v>
      </c>
      <c r="D29" s="11">
        <v>1871.8</v>
      </c>
      <c r="E29" s="7">
        <v>486.7</v>
      </c>
      <c r="F29" s="31">
        <f t="shared" si="3"/>
        <v>26.0017095843573</v>
      </c>
      <c r="G29" s="31">
        <f t="shared" si="2"/>
        <v>160.94576719576722</v>
      </c>
    </row>
    <row r="30" spans="1:7" ht="27.75" customHeight="1">
      <c r="A30" s="3" t="s">
        <v>80</v>
      </c>
      <c r="B30" s="32" t="s">
        <v>79</v>
      </c>
      <c r="C30" s="22">
        <v>0</v>
      </c>
      <c r="D30" s="11">
        <v>0</v>
      </c>
      <c r="E30" s="7">
        <v>0</v>
      </c>
      <c r="F30" s="31">
        <v>0</v>
      </c>
      <c r="G30" s="31">
        <v>0</v>
      </c>
    </row>
    <row r="31" spans="1:7" ht="15" customHeight="1">
      <c r="A31" s="3" t="s">
        <v>75</v>
      </c>
      <c r="B31" s="20" t="s">
        <v>76</v>
      </c>
      <c r="C31" s="22">
        <v>0</v>
      </c>
      <c r="D31" s="11">
        <v>5</v>
      </c>
      <c r="E31" s="7">
        <v>0</v>
      </c>
      <c r="F31" s="31">
        <f t="shared" si="3"/>
        <v>0</v>
      </c>
      <c r="G31" s="31">
        <v>0</v>
      </c>
    </row>
    <row r="32" spans="1:7" ht="24.75" customHeight="1">
      <c r="A32" s="3" t="s">
        <v>9</v>
      </c>
      <c r="B32" s="19" t="s">
        <v>10</v>
      </c>
      <c r="C32" s="22">
        <v>1.9</v>
      </c>
      <c r="D32" s="7">
        <v>6.2</v>
      </c>
      <c r="E32" s="7">
        <v>1.8</v>
      </c>
      <c r="F32" s="31">
        <f t="shared" si="3"/>
        <v>29.032258064516132</v>
      </c>
      <c r="G32" s="31">
        <f t="shared" si="2"/>
        <v>94.736842105263165</v>
      </c>
    </row>
    <row r="33" spans="1:7">
      <c r="A33" s="3" t="s">
        <v>11</v>
      </c>
      <c r="B33" s="19" t="s">
        <v>12</v>
      </c>
      <c r="C33" s="22">
        <v>32.1</v>
      </c>
      <c r="D33" s="7">
        <v>202.5</v>
      </c>
      <c r="E33" s="7">
        <v>43.3</v>
      </c>
      <c r="F33" s="31">
        <f t="shared" si="3"/>
        <v>21.382716049382715</v>
      </c>
      <c r="G33" s="31">
        <f t="shared" si="2"/>
        <v>134.89096573208721</v>
      </c>
    </row>
    <row r="34" spans="1:7" ht="25.5">
      <c r="A34" s="3" t="s">
        <v>13</v>
      </c>
      <c r="B34" s="19" t="s">
        <v>14</v>
      </c>
      <c r="C34" s="22">
        <v>32.1</v>
      </c>
      <c r="D34" s="7">
        <v>202.5</v>
      </c>
      <c r="E34" s="7">
        <v>43.3</v>
      </c>
      <c r="F34" s="31">
        <f t="shared" si="3"/>
        <v>21.382716049382715</v>
      </c>
      <c r="G34" s="31">
        <f t="shared" si="2"/>
        <v>134.89096573208721</v>
      </c>
    </row>
    <row r="35" spans="1:7">
      <c r="A35" s="3" t="s">
        <v>15</v>
      </c>
      <c r="B35" s="19" t="s">
        <v>16</v>
      </c>
      <c r="C35" s="22">
        <v>24.4</v>
      </c>
      <c r="D35" s="7">
        <v>740.8</v>
      </c>
      <c r="E35" s="7">
        <v>0</v>
      </c>
      <c r="F35" s="31">
        <f t="shared" si="3"/>
        <v>0</v>
      </c>
      <c r="G35" s="31">
        <f t="shared" si="2"/>
        <v>0</v>
      </c>
    </row>
    <row r="36" spans="1:7" ht="25.5">
      <c r="A36" s="3" t="s">
        <v>17</v>
      </c>
      <c r="B36" s="19" t="s">
        <v>18</v>
      </c>
      <c r="C36" s="22">
        <v>14.4</v>
      </c>
      <c r="D36" s="7">
        <v>740.8</v>
      </c>
      <c r="E36" s="7">
        <v>0</v>
      </c>
      <c r="F36" s="31">
        <f t="shared" si="3"/>
        <v>0</v>
      </c>
      <c r="G36" s="31">
        <f t="shared" si="2"/>
        <v>0</v>
      </c>
    </row>
    <row r="37" spans="1:7" ht="25.5">
      <c r="A37" s="3" t="s">
        <v>19</v>
      </c>
      <c r="B37" s="19" t="s">
        <v>20</v>
      </c>
      <c r="C37" s="22">
        <v>10</v>
      </c>
      <c r="D37" s="7">
        <v>0</v>
      </c>
      <c r="E37" s="7">
        <v>0</v>
      </c>
      <c r="F37" s="31">
        <v>0</v>
      </c>
      <c r="G37" s="31">
        <f t="shared" si="2"/>
        <v>0</v>
      </c>
    </row>
    <row r="38" spans="1:7" ht="25.5">
      <c r="A38" s="3" t="s">
        <v>21</v>
      </c>
      <c r="B38" s="19" t="s">
        <v>22</v>
      </c>
      <c r="C38" s="22">
        <v>0</v>
      </c>
      <c r="D38" s="7">
        <v>2093.8000000000002</v>
      </c>
      <c r="E38" s="7">
        <v>36</v>
      </c>
      <c r="F38" s="31">
        <f t="shared" si="3"/>
        <v>1.7193619256853567</v>
      </c>
      <c r="G38" s="31">
        <v>0</v>
      </c>
    </row>
    <row r="39" spans="1:7" hidden="1">
      <c r="A39" s="3" t="s">
        <v>23</v>
      </c>
      <c r="B39" s="19" t="s">
        <v>24</v>
      </c>
      <c r="C39" s="22"/>
      <c r="D39" s="7"/>
      <c r="E39" s="7"/>
      <c r="F39" s="31" t="e">
        <f t="shared" si="3"/>
        <v>#DIV/0!</v>
      </c>
      <c r="G39" s="31" t="e">
        <f t="shared" si="2"/>
        <v>#DIV/0!</v>
      </c>
    </row>
    <row r="40" spans="1:7">
      <c r="A40" s="3" t="s">
        <v>25</v>
      </c>
      <c r="B40" s="19" t="s">
        <v>26</v>
      </c>
      <c r="C40" s="22">
        <v>0</v>
      </c>
      <c r="D40" s="7">
        <v>2093.8000000000002</v>
      </c>
      <c r="E40" s="7">
        <v>36</v>
      </c>
      <c r="F40" s="31">
        <f t="shared" si="3"/>
        <v>1.7193619256853567</v>
      </c>
      <c r="G40" s="31">
        <v>0</v>
      </c>
    </row>
    <row r="41" spans="1:7">
      <c r="A41" s="3" t="s">
        <v>81</v>
      </c>
      <c r="B41" s="19" t="s">
        <v>27</v>
      </c>
      <c r="C41" s="22">
        <v>480.4</v>
      </c>
      <c r="D41" s="7">
        <v>1161.2</v>
      </c>
      <c r="E41" s="7">
        <v>257.7</v>
      </c>
      <c r="F41" s="31">
        <f t="shared" si="3"/>
        <v>22.192559421288323</v>
      </c>
      <c r="G41" s="31">
        <f t="shared" si="2"/>
        <v>53.642797668609489</v>
      </c>
    </row>
    <row r="42" spans="1:7">
      <c r="A42" s="3" t="s">
        <v>28</v>
      </c>
      <c r="B42" s="19" t="s">
        <v>29</v>
      </c>
      <c r="C42" s="22">
        <v>480.4</v>
      </c>
      <c r="D42" s="7">
        <v>1161.2</v>
      </c>
      <c r="E42" s="7">
        <v>257.7</v>
      </c>
      <c r="F42" s="31">
        <f t="shared" si="3"/>
        <v>22.192559421288323</v>
      </c>
      <c r="G42" s="31">
        <f t="shared" si="2"/>
        <v>53.642797668609489</v>
      </c>
    </row>
    <row r="43" spans="1:7" ht="38.25">
      <c r="A43" s="3" t="s">
        <v>30</v>
      </c>
      <c r="B43" s="19"/>
      <c r="C43" s="22">
        <f>C5-C26</f>
        <v>407.09999999999991</v>
      </c>
      <c r="D43" s="53">
        <f>D5-D26</f>
        <v>-620.40000000000055</v>
      </c>
      <c r="E43" s="53">
        <f>E5-E26</f>
        <v>-63.299999999999955</v>
      </c>
      <c r="F43" s="22"/>
      <c r="G43" s="22"/>
    </row>
    <row r="44" spans="1:7" ht="25.5">
      <c r="A44" s="2" t="s">
        <v>31</v>
      </c>
      <c r="B44" s="21"/>
      <c r="C44" s="23">
        <f t="shared" ref="C44:E44" si="4">C46</f>
        <v>-407.10000000000014</v>
      </c>
      <c r="D44" s="23">
        <f t="shared" si="4"/>
        <v>620.40000000000055</v>
      </c>
      <c r="E44" s="23">
        <f t="shared" si="4"/>
        <v>63.300000000000068</v>
      </c>
      <c r="F44" s="23"/>
      <c r="G44" s="23"/>
    </row>
    <row r="45" spans="1:7">
      <c r="A45" s="3" t="s">
        <v>3</v>
      </c>
      <c r="B45" s="19"/>
      <c r="C45" s="22"/>
      <c r="D45" s="22"/>
      <c r="E45" s="22"/>
      <c r="F45" s="22"/>
      <c r="G45" s="22"/>
    </row>
    <row r="46" spans="1:7" ht="38.25">
      <c r="A46" s="3" t="s">
        <v>32</v>
      </c>
      <c r="B46" s="19" t="s">
        <v>33</v>
      </c>
      <c r="C46" s="22">
        <f t="shared" ref="C46:E46" si="5">C47+C48</f>
        <v>-407.10000000000014</v>
      </c>
      <c r="D46" s="22">
        <f t="shared" si="5"/>
        <v>620.40000000000055</v>
      </c>
      <c r="E46" s="22">
        <f t="shared" si="5"/>
        <v>63.300000000000068</v>
      </c>
      <c r="F46" s="22"/>
      <c r="G46" s="22"/>
    </row>
    <row r="47" spans="1:7" ht="25.5">
      <c r="A47" s="3" t="s">
        <v>34</v>
      </c>
      <c r="B47" s="19" t="s">
        <v>35</v>
      </c>
      <c r="C47" s="22">
        <v>-1248.4000000000001</v>
      </c>
      <c r="D47" s="22">
        <v>-5460.9</v>
      </c>
      <c r="E47" s="22">
        <v>-763.3</v>
      </c>
      <c r="F47" s="22"/>
      <c r="G47" s="22"/>
    </row>
    <row r="48" spans="1:7" ht="29.25" customHeight="1">
      <c r="A48" s="3" t="s">
        <v>36</v>
      </c>
      <c r="B48" s="19" t="s">
        <v>37</v>
      </c>
      <c r="C48" s="22">
        <v>841.3</v>
      </c>
      <c r="D48" s="22">
        <v>6081.3</v>
      </c>
      <c r="E48" s="22">
        <v>826.6</v>
      </c>
      <c r="F48" s="22"/>
      <c r="G48" s="22"/>
    </row>
    <row r="52" spans="1:7">
      <c r="A52" s="42" t="s">
        <v>43</v>
      </c>
      <c r="B52" s="42"/>
      <c r="C52" s="42"/>
      <c r="D52" s="42"/>
      <c r="E52" s="42"/>
      <c r="F52" s="42"/>
      <c r="G52" s="42"/>
    </row>
  </sheetData>
  <mergeCells count="2">
    <mergeCell ref="A52:G52"/>
    <mergeCell ref="A2:G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C5" sqref="C5:C6"/>
    </sheetView>
  </sheetViews>
  <sheetFormatPr defaultRowHeight="15"/>
  <cols>
    <col min="1" max="1" width="22.28515625" style="5" customWidth="1"/>
    <col min="2" max="2" width="15.7109375" style="5" customWidth="1"/>
    <col min="3" max="3" width="10.42578125" style="5" customWidth="1"/>
    <col min="4" max="4" width="14.140625" style="5" customWidth="1"/>
    <col min="5" max="5" width="13" style="5" customWidth="1"/>
    <col min="6" max="6" width="13.5703125" style="5" customWidth="1"/>
    <col min="7" max="7" width="14.28515625" style="5" customWidth="1"/>
    <col min="8" max="16384" width="9.140625" style="5"/>
  </cols>
  <sheetData>
    <row r="2" spans="1:7" ht="96" customHeight="1">
      <c r="A2" s="43" t="s">
        <v>82</v>
      </c>
      <c r="B2" s="42"/>
      <c r="C2" s="42"/>
      <c r="D2" s="42"/>
      <c r="E2" s="42"/>
      <c r="F2" s="42"/>
      <c r="G2" s="42"/>
    </row>
    <row r="3" spans="1:7">
      <c r="G3" s="6"/>
    </row>
    <row r="4" spans="1:7" ht="73.5" customHeight="1">
      <c r="A4" s="1" t="s">
        <v>38</v>
      </c>
      <c r="B4" s="12" t="s">
        <v>39</v>
      </c>
      <c r="C4" s="12" t="s">
        <v>83</v>
      </c>
      <c r="D4" s="12" t="s">
        <v>84</v>
      </c>
      <c r="E4" s="12" t="s">
        <v>85</v>
      </c>
      <c r="F4" s="12" t="s">
        <v>86</v>
      </c>
      <c r="G4" s="12" t="s">
        <v>87</v>
      </c>
    </row>
    <row r="5" spans="1:7" ht="44.25" customHeight="1">
      <c r="A5" s="13" t="s">
        <v>40</v>
      </c>
      <c r="B5" s="33">
        <v>4.5</v>
      </c>
      <c r="C5" s="8">
        <v>155.80000000000001</v>
      </c>
      <c r="D5" s="8">
        <v>1124.9000000000001</v>
      </c>
      <c r="E5" s="8">
        <v>241.9</v>
      </c>
      <c r="F5" s="8">
        <f>E5/D5*100</f>
        <v>21.504133700773401</v>
      </c>
      <c r="G5" s="8">
        <f>E5/C5*100</f>
        <v>155.26315789473685</v>
      </c>
    </row>
    <row r="6" spans="1:7" ht="42.75" customHeight="1">
      <c r="A6" s="3" t="s">
        <v>41</v>
      </c>
      <c r="B6" s="33">
        <v>2</v>
      </c>
      <c r="C6" s="8">
        <v>121.9</v>
      </c>
      <c r="D6" s="8">
        <v>750.4</v>
      </c>
      <c r="E6" s="8">
        <v>155.1</v>
      </c>
      <c r="F6" s="8">
        <f>E6/D6*100</f>
        <v>20.66897654584222</v>
      </c>
      <c r="G6" s="8">
        <f>E6/C6*100</f>
        <v>127.2354388843314</v>
      </c>
    </row>
    <row r="10" spans="1:7">
      <c r="A10" s="42" t="s">
        <v>43</v>
      </c>
      <c r="B10" s="42"/>
      <c r="C10" s="42"/>
      <c r="D10" s="42"/>
      <c r="E10" s="42"/>
      <c r="F10" s="42"/>
      <c r="G10" s="42"/>
    </row>
  </sheetData>
  <mergeCells count="2">
    <mergeCell ref="A2:G2"/>
    <mergeCell ref="A10:G10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>
      <selection activeCell="F8" sqref="F8"/>
    </sheetView>
  </sheetViews>
  <sheetFormatPr defaultRowHeight="15"/>
  <cols>
    <col min="1" max="1" width="31.42578125" style="5" customWidth="1"/>
    <col min="2" max="2" width="16.85546875" style="5" customWidth="1"/>
    <col min="3" max="3" width="17.42578125" style="5" customWidth="1"/>
    <col min="4" max="4" width="14.5703125" style="5" customWidth="1"/>
    <col min="5" max="5" width="13" style="5" customWidth="1"/>
    <col min="6" max="6" width="13.42578125" style="5" customWidth="1"/>
    <col min="7" max="16384" width="9.140625" style="5"/>
  </cols>
  <sheetData>
    <row r="2" spans="1:6" ht="96" customHeight="1">
      <c r="A2" s="43" t="s">
        <v>90</v>
      </c>
      <c r="B2" s="42"/>
      <c r="C2" s="42"/>
      <c r="D2" s="42"/>
      <c r="E2" s="42"/>
      <c r="F2" s="42"/>
    </row>
    <row r="3" spans="1:6">
      <c r="F3" s="6"/>
    </row>
    <row r="4" spans="1:6" ht="66.75" customHeight="1">
      <c r="A4" s="4" t="s">
        <v>72</v>
      </c>
      <c r="B4" s="12" t="s">
        <v>91</v>
      </c>
      <c r="C4" s="12" t="s">
        <v>84</v>
      </c>
      <c r="D4" s="39" t="s">
        <v>94</v>
      </c>
      <c r="E4" s="12" t="s">
        <v>86</v>
      </c>
      <c r="F4" s="12" t="s">
        <v>87</v>
      </c>
    </row>
    <row r="5" spans="1:6" ht="78" customHeight="1">
      <c r="A5" s="36" t="s">
        <v>92</v>
      </c>
      <c r="B5" s="38">
        <v>0</v>
      </c>
      <c r="C5" s="34">
        <v>2</v>
      </c>
      <c r="D5" s="34">
        <v>0</v>
      </c>
      <c r="E5" s="34">
        <f>D5/C5*100</f>
        <v>0</v>
      </c>
      <c r="F5" s="35">
        <v>0</v>
      </c>
    </row>
    <row r="6" spans="1:6" ht="76.5" customHeight="1">
      <c r="A6" s="25" t="s">
        <v>77</v>
      </c>
      <c r="B6" s="38">
        <v>0</v>
      </c>
      <c r="C6" s="9">
        <v>205</v>
      </c>
      <c r="D6" s="9">
        <v>36</v>
      </c>
      <c r="E6" s="38">
        <f t="shared" ref="E6:E9" si="0">D6/C6*100</f>
        <v>17.560975609756095</v>
      </c>
      <c r="F6" s="40">
        <v>0</v>
      </c>
    </row>
    <row r="7" spans="1:6" s="37" customFormat="1" ht="76.5" customHeight="1">
      <c r="A7" s="41" t="s">
        <v>93</v>
      </c>
      <c r="B7" s="38">
        <v>0</v>
      </c>
      <c r="C7" s="38">
        <v>1888.8</v>
      </c>
      <c r="D7" s="38"/>
      <c r="E7" s="38">
        <f t="shared" si="0"/>
        <v>0</v>
      </c>
      <c r="F7" s="40">
        <v>0</v>
      </c>
    </row>
    <row r="8" spans="1:6" ht="65.25" customHeight="1">
      <c r="A8" s="24" t="s">
        <v>78</v>
      </c>
      <c r="B8" s="38">
        <v>14.4</v>
      </c>
      <c r="C8" s="9">
        <v>740.8</v>
      </c>
      <c r="D8" s="9">
        <v>0</v>
      </c>
      <c r="E8" s="38">
        <f t="shared" si="0"/>
        <v>0</v>
      </c>
      <c r="F8" s="40">
        <f t="shared" ref="F8" si="1">D8/B8*100</f>
        <v>0</v>
      </c>
    </row>
    <row r="9" spans="1:6">
      <c r="A9" s="2" t="s">
        <v>73</v>
      </c>
      <c r="B9" s="30">
        <f>B6+B8+B5+B7</f>
        <v>14.4</v>
      </c>
      <c r="C9" s="30">
        <f t="shared" ref="C9:D9" si="2">C6+C8+C5+C7</f>
        <v>2836.6</v>
      </c>
      <c r="D9" s="30">
        <f t="shared" si="2"/>
        <v>36</v>
      </c>
      <c r="E9" s="30">
        <f t="shared" si="0"/>
        <v>1.2691250088133681</v>
      </c>
      <c r="F9" s="23" t="s">
        <v>95</v>
      </c>
    </row>
    <row r="13" spans="1:6">
      <c r="A13" s="42" t="s">
        <v>74</v>
      </c>
      <c r="B13" s="42"/>
      <c r="C13" s="42"/>
      <c r="D13" s="42"/>
      <c r="E13" s="42"/>
      <c r="F13" s="42"/>
    </row>
  </sheetData>
  <mergeCells count="2">
    <mergeCell ref="A2:F2"/>
    <mergeCell ref="A13:F1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1</vt:lpstr>
      <vt:lpstr>таблица 2</vt:lpstr>
      <vt:lpstr>таблица 3</vt:lpstr>
      <vt:lpstr>'таблица 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2020-01-23T06:46:02Z</cp:lastPrinted>
  <dcterms:created xsi:type="dcterms:W3CDTF">2017-04-17T10:25:39Z</dcterms:created>
  <dcterms:modified xsi:type="dcterms:W3CDTF">2020-05-02T10:25:56Z</dcterms:modified>
</cp:coreProperties>
</file>