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975" yWindow="-195" windowWidth="10455" windowHeight="952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G10" i="1"/>
  <c r="G14"/>
  <c r="G17"/>
  <c r="G18"/>
  <c r="G20"/>
  <c r="G22"/>
  <c r="G25"/>
  <c r="G26"/>
  <c r="G27"/>
  <c r="G29"/>
  <c r="F7"/>
  <c r="F8"/>
  <c r="F9"/>
  <c r="F10"/>
  <c r="F11"/>
  <c r="F12"/>
  <c r="F13"/>
  <c r="F14"/>
  <c r="F15"/>
  <c r="F16"/>
  <c r="F17"/>
  <c r="F18"/>
  <c r="F19"/>
  <c r="F20"/>
  <c r="F21"/>
  <c r="F24"/>
  <c r="F25"/>
  <c r="F26"/>
  <c r="F27"/>
  <c r="F28"/>
  <c r="F29"/>
  <c r="F30"/>
  <c r="F31"/>
  <c r="G6" i="2"/>
  <c r="F6"/>
  <c r="G36" i="1"/>
  <c r="G39"/>
  <c r="G40"/>
  <c r="G41"/>
  <c r="G42"/>
  <c r="G43"/>
  <c r="G45"/>
  <c r="F35"/>
  <c r="F37"/>
  <c r="F38"/>
  <c r="F39"/>
  <c r="F40"/>
  <c r="F41"/>
  <c r="F42"/>
  <c r="F43"/>
  <c r="F44"/>
  <c r="F45"/>
  <c r="F46"/>
  <c r="F47"/>
  <c r="F48"/>
  <c r="F49"/>
  <c r="F50"/>
  <c r="E6" i="3"/>
  <c r="E7"/>
  <c r="E8"/>
  <c r="E9"/>
  <c r="E10"/>
  <c r="E11"/>
  <c r="D11"/>
  <c r="C11"/>
  <c r="F7"/>
  <c r="B11"/>
  <c r="F34" i="1"/>
  <c r="E24" l="1"/>
  <c r="E5" s="1"/>
  <c r="D24"/>
  <c r="C5"/>
  <c r="D5"/>
  <c r="C32"/>
  <c r="D32"/>
  <c r="E32"/>
  <c r="F32" l="1"/>
  <c r="F5"/>
  <c r="E5" i="3" l="1"/>
  <c r="C51" i="1" l="1"/>
  <c r="E51" l="1"/>
  <c r="D51"/>
  <c r="D54"/>
  <c r="D52" s="1"/>
  <c r="E54"/>
  <c r="E52" s="1"/>
  <c r="C54" l="1"/>
  <c r="C52" s="1"/>
  <c r="F5" i="2"/>
</calcChain>
</file>

<file path=xl/sharedStrings.xml><?xml version="1.0" encoding="utf-8"?>
<sst xmlns="http://schemas.openxmlformats.org/spreadsheetml/2006/main" count="149" uniqueCount="130">
  <si>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</si>
  <si>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</si>
  <si>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</si>
  <si>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</si>
  <si>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</si>
  <si>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</si>
  <si>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</si>
  <si>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</si>
  <si>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</si>
  <si>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</si>
  <si>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</si>
  <si>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</si>
  <si>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</si>
  <si>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</si>
  <si>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</si>
  <si>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</si>
  <si>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</si>
  <si>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</si>
  <si>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</si>
  <si>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</si>
  <si>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</si>
  <si>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</si>
  <si>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</si>
  <si>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</si>
  <si>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</si>
  <si>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</si>
  <si>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</si>
  <si>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</si>
  <si>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</si>
  <si>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Культура, кинематография и средства массовой информации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</si>
  <si>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</si>
  <si>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</si>
  <si>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</si>
  <si>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</si>
  <si>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</si>
  <si>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</si>
  <si>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</si>
  <si>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</si>
  <si>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</si>
  <si>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</si>
  <si>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</si>
  <si>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</si>
  <si>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</si>
  <si>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</si>
  <si>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</si>
  <si>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</si>
  <si>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</si>
  <si>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</si>
  <si>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</si>
  <si>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</si>
  <si>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</si>
  <si>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</si>
  <si>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</si>
  <si>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</si>
  <si>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</si>
  <si>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</si>
  <si>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</si>
  <si>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</si>
  <si>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</si>
  <si>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</si>
  <si>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</si>
  <si>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</si>
  <si>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</si>
  <si>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</si>
  <si>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</si>
  <si>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</si>
  <si>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</si>
  <si>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</si>
  <si>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</si>
  <si>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</si>
  <si>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</si>
  <si>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</si>
  <si>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</si>
  <si>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</si>
  <si>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</si>
  <si>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</si>
  <si>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</si>
  <si>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</si>
  <si>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</si>
  <si>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</si>
  <si>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</si>
  <si>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</si>
  <si>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</si>
  <si>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</si>
  <si>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</si>
  <si>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</si>
  <si>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% исполнения плана                       2019 года</t>
  </si>
  <si>
    <t>% исполнения 2019 года к 2018 году</t>
  </si>
  <si>
    <t>Социальная политика</t>
  </si>
  <si>
    <t>Охрана семьи и детства</t>
  </si>
  <si>
    <t>00 1000 0000000000 000</t>
  </si>
  <si>
    <t>00 1004 0000000000 000</t>
  </si>
  <si>
    <t>% исполнения плана 2019 года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</si>
  <si>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</si>
  <si>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</si>
  <si>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</si>
  <si>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 xml:space="preserve">Субсидии бюджетам городских поселений области на развитие материально-технической базы для организации осуществления полномочий органами местного самоуправления </t>
  </si>
  <si>
    <t>20229999130079150</t>
  </si>
  <si>
    <t>св. 3,5 раза</t>
  </si>
  <si>
    <t>св. 2,6 раза</t>
  </si>
  <si>
    <t>св. 2,2 раза</t>
  </si>
  <si>
    <t>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</si>
  <si>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</si>
  <si>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</si>
  <si>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</si>
  <si>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</si>
  <si>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</si>
  <si>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св. 2,5 раза</t>
  </si>
  <si>
    <t>св. 2,3 раза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</si>
  <si>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2019 года
</t>
  </si>
  <si>
    <t>Исполнено на 1 октября 2018 г. (тыс.руб)</t>
  </si>
  <si>
    <t>Утвержденные бюджетные назначения на           1 октября 2019 г. (тыс.руб)</t>
  </si>
  <si>
    <t>Исполнено на 1 октября 2019 г. (тыс.руб)</t>
  </si>
  <si>
    <t>00 0107 0000000000 000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</si>
  <si>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2019 года     
</t>
  </si>
  <si>
    <t>Исполнено на             1 октября 2018 г. (тыс.руб)</t>
  </si>
  <si>
    <t>Исполнено на        1 октября 2019 г. (тыс.руб)</t>
  </si>
  <si>
    <t>Муниципальная программа "Развитие материально-технической базы для организации осуществления полномочий органами местного самоуправления Свободинского муниципального образования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</si>
  <si>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2019 года
</t>
  </si>
  <si>
    <t>Утвержденные бюджетные назначения на           1  октября 2019 г. (тыс.руб)</t>
  </si>
  <si>
    <t>Исполнено на         1  октября 2019 г. (тыс.руб)</t>
  </si>
  <si>
    <t>св. 5,1 раза</t>
  </si>
  <si>
    <t>св. 14,5 раза</t>
  </si>
  <si>
    <t>св. 5 раз</t>
  </si>
  <si>
    <t>св. 2,4 раза</t>
  </si>
  <si>
    <t>св. 2,8 раза</t>
  </si>
  <si>
    <t>св. 38,1 раза</t>
  </si>
  <si>
    <t>св. 3,1 раза</t>
  </si>
  <si>
    <t>св. 3,4 раза</t>
  </si>
  <si>
    <t>св. 5,7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</si>
</sst>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5" fontId="8" fillId="0" borderId="5" xfId="3" applyNumberFormat="1" applyFont="1" applyFill="1" applyBorder="1" applyAlignment="1" applyProtection="1">
      <alignment wrapText="1"/>
      <protection hidden="1"/>
    </xf>
    <xf numFmtId="165" fontId="8" fillId="0" borderId="5" xfId="4" applyNumberFormat="1" applyFont="1" applyFill="1" applyBorder="1" applyAlignment="1" applyProtection="1">
      <alignment wrapText="1"/>
      <protection hidden="1"/>
    </xf>
    <xf numFmtId="165" fontId="8" fillId="0" borderId="5" xfId="5" applyNumberFormat="1" applyFont="1" applyFill="1" applyBorder="1" applyAlignment="1" applyProtection="1">
      <alignment wrapText="1"/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2" fillId="0" borderId="3" xfId="0" applyNumberFormat="1" applyFont="1" applyFill="1" applyBorder="1" applyAlignment="1">
      <alignment horizontal="right"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0"/>
  <sheetViews>
    <sheetView topLeftCell="A43" zoomScale="90" zoomScaleNormal="90" workbookViewId="0">
      <selection activeCell="G22" sqref="G22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3.28515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55" t="s">
        <v>109</v>
      </c>
      <c r="B2" s="54"/>
      <c r="C2" s="54"/>
      <c r="D2" s="54"/>
      <c r="E2" s="54"/>
      <c r="F2" s="54"/>
      <c r="G2" s="54"/>
    </row>
    <row r="3" spans="1:7">
      <c r="G3" s="7" t="s">
        <v>45</v>
      </c>
    </row>
    <row r="4" spans="1:7" ht="63.75" customHeight="1">
      <c r="A4" s="1" t="s">
        <v>0</v>
      </c>
      <c r="B4" s="1" t="s">
        <v>1</v>
      </c>
      <c r="C4" s="1" t="s">
        <v>110</v>
      </c>
      <c r="D4" s="1" t="s">
        <v>111</v>
      </c>
      <c r="E4" s="1" t="s">
        <v>112</v>
      </c>
      <c r="F4" s="1" t="s">
        <v>86</v>
      </c>
      <c r="G4" s="1" t="s">
        <v>87</v>
      </c>
    </row>
    <row r="5" spans="1:7" ht="18" customHeight="1">
      <c r="A5" s="40" t="s">
        <v>2</v>
      </c>
      <c r="B5" s="41"/>
      <c r="C5" s="42">
        <f>C7+C24</f>
        <v>3129.2000000000003</v>
      </c>
      <c r="D5" s="42">
        <f>D7+D24</f>
        <v>13026.400000000001</v>
      </c>
      <c r="E5" s="42">
        <f>E7+E24</f>
        <v>8101.2000000000007</v>
      </c>
      <c r="F5" s="42">
        <f>E5/D5*100</f>
        <v>62.190628262605173</v>
      </c>
      <c r="G5" s="42" t="s">
        <v>99</v>
      </c>
    </row>
    <row r="6" spans="1:7" ht="15" customHeight="1">
      <c r="A6" s="34" t="s">
        <v>3</v>
      </c>
      <c r="B6" s="33"/>
      <c r="C6" s="24"/>
      <c r="D6" s="52"/>
      <c r="E6" s="52"/>
      <c r="F6" s="52"/>
      <c r="G6" s="52"/>
    </row>
    <row r="7" spans="1:7" ht="15" customHeight="1">
      <c r="A7" s="26" t="s">
        <v>47</v>
      </c>
      <c r="B7" s="27">
        <v>1E+16</v>
      </c>
      <c r="C7" s="24">
        <v>2262.3000000000002</v>
      </c>
      <c r="D7" s="18">
        <v>9157.7000000000007</v>
      </c>
      <c r="E7" s="18">
        <v>5627.6</v>
      </c>
      <c r="F7" s="52">
        <f t="shared" ref="F6:F31" si="0">E7/D7*100</f>
        <v>61.452111337999717</v>
      </c>
      <c r="G7" s="52" t="s">
        <v>107</v>
      </c>
    </row>
    <row r="8" spans="1:7" ht="15" customHeight="1">
      <c r="A8" s="26" t="s">
        <v>48</v>
      </c>
      <c r="B8" s="27">
        <v>1.01E+16</v>
      </c>
      <c r="C8" s="24">
        <v>557.70000000000005</v>
      </c>
      <c r="D8" s="18">
        <v>1678.1</v>
      </c>
      <c r="E8" s="18">
        <v>1549.1</v>
      </c>
      <c r="F8" s="52">
        <f t="shared" si="0"/>
        <v>92.312734640367083</v>
      </c>
      <c r="G8" s="52" t="s">
        <v>125</v>
      </c>
    </row>
    <row r="9" spans="1:7" ht="15" customHeight="1">
      <c r="A9" s="26" t="s">
        <v>49</v>
      </c>
      <c r="B9" s="19" t="s">
        <v>50</v>
      </c>
      <c r="C9" s="24">
        <v>557.70000000000005</v>
      </c>
      <c r="D9" s="18">
        <v>1678.1</v>
      </c>
      <c r="E9" s="18">
        <v>1549.1</v>
      </c>
      <c r="F9" s="52">
        <f t="shared" si="0"/>
        <v>92.312734640367083</v>
      </c>
      <c r="G9" s="52" t="s">
        <v>125</v>
      </c>
    </row>
    <row r="10" spans="1:7" ht="51.75" customHeight="1">
      <c r="A10" s="26" t="s">
        <v>51</v>
      </c>
      <c r="B10" s="27">
        <v>1.03E+16</v>
      </c>
      <c r="C10" s="24">
        <v>850.9</v>
      </c>
      <c r="D10" s="18">
        <v>1245.5999999999999</v>
      </c>
      <c r="E10" s="18">
        <v>979.2</v>
      </c>
      <c r="F10" s="52">
        <f t="shared" si="0"/>
        <v>78.612716763005778</v>
      </c>
      <c r="G10" s="52">
        <f t="shared" ref="G6:G31" si="1">E10/C10*100</f>
        <v>115.0781525443648</v>
      </c>
    </row>
    <row r="11" spans="1:7" ht="20.25" customHeight="1">
      <c r="A11" s="26" t="s">
        <v>52</v>
      </c>
      <c r="B11" s="27">
        <v>1.05E+16</v>
      </c>
      <c r="C11" s="24">
        <v>1.9</v>
      </c>
      <c r="D11" s="18">
        <v>919</v>
      </c>
      <c r="E11" s="18">
        <v>724.1</v>
      </c>
      <c r="F11" s="52">
        <f t="shared" si="0"/>
        <v>78.792165397170848</v>
      </c>
      <c r="G11" s="52" t="s">
        <v>126</v>
      </c>
    </row>
    <row r="12" spans="1:7" ht="24.75" customHeight="1">
      <c r="A12" s="26" t="s">
        <v>53</v>
      </c>
      <c r="B12" s="19" t="s">
        <v>54</v>
      </c>
      <c r="C12" s="24">
        <v>1.9</v>
      </c>
      <c r="D12" s="24">
        <v>919</v>
      </c>
      <c r="E12" s="18">
        <v>724.1</v>
      </c>
      <c r="F12" s="52">
        <f t="shared" si="0"/>
        <v>78.792165397170848</v>
      </c>
      <c r="G12" s="52" t="s">
        <v>126</v>
      </c>
    </row>
    <row r="13" spans="1:7" ht="14.25" customHeight="1">
      <c r="A13" s="26" t="s">
        <v>55</v>
      </c>
      <c r="B13" s="27">
        <v>1.06E+16</v>
      </c>
      <c r="C13" s="24">
        <v>728.1</v>
      </c>
      <c r="D13" s="18">
        <v>5127.6000000000004</v>
      </c>
      <c r="E13" s="18">
        <v>2235.5</v>
      </c>
      <c r="F13" s="52">
        <f t="shared" si="0"/>
        <v>43.597394492550116</v>
      </c>
      <c r="G13" s="52" t="s">
        <v>127</v>
      </c>
    </row>
    <row r="14" spans="1:7" ht="27.75" customHeight="1">
      <c r="A14" s="26" t="s">
        <v>56</v>
      </c>
      <c r="B14" s="19" t="s">
        <v>57</v>
      </c>
      <c r="C14" s="35">
        <v>155.9</v>
      </c>
      <c r="D14" s="24">
        <v>732.8</v>
      </c>
      <c r="E14" s="18">
        <v>207</v>
      </c>
      <c r="F14" s="52">
        <f t="shared" si="0"/>
        <v>28.247816593886466</v>
      </c>
      <c r="G14" s="52">
        <f t="shared" si="1"/>
        <v>132.77742142398975</v>
      </c>
    </row>
    <row r="15" spans="1:7" ht="12.75" customHeight="1">
      <c r="A15" s="26" t="s">
        <v>58</v>
      </c>
      <c r="B15" s="19" t="s">
        <v>59</v>
      </c>
      <c r="C15" s="24">
        <v>572.20000000000005</v>
      </c>
      <c r="D15" s="18">
        <v>4394.8</v>
      </c>
      <c r="E15" s="18">
        <v>2028.4</v>
      </c>
      <c r="F15" s="52">
        <f t="shared" si="0"/>
        <v>46.154546281969601</v>
      </c>
      <c r="G15" s="52" t="s">
        <v>98</v>
      </c>
    </row>
    <row r="16" spans="1:7" ht="12.75" customHeight="1">
      <c r="A16" s="26" t="s">
        <v>60</v>
      </c>
      <c r="B16" s="27">
        <v>1.08E+16</v>
      </c>
      <c r="C16" s="24">
        <v>0.5</v>
      </c>
      <c r="D16" s="18">
        <v>1.7</v>
      </c>
      <c r="E16" s="18">
        <v>1.7</v>
      </c>
      <c r="F16" s="52">
        <f t="shared" si="0"/>
        <v>100</v>
      </c>
      <c r="G16" s="52" t="s">
        <v>128</v>
      </c>
    </row>
    <row r="17" spans="1:7" ht="54.75" customHeight="1">
      <c r="A17" s="26" t="s">
        <v>61</v>
      </c>
      <c r="B17" s="27">
        <v>1.11E+16</v>
      </c>
      <c r="C17" s="24">
        <v>122.6</v>
      </c>
      <c r="D17" s="18">
        <v>162.30000000000001</v>
      </c>
      <c r="E17" s="18">
        <v>119.7</v>
      </c>
      <c r="F17" s="52">
        <f t="shared" si="0"/>
        <v>73.752310536044362</v>
      </c>
      <c r="G17" s="52">
        <f t="shared" si="1"/>
        <v>97.634584013050571</v>
      </c>
    </row>
    <row r="18" spans="1:7" ht="27.75" customHeight="1">
      <c r="A18" s="26" t="s">
        <v>62</v>
      </c>
      <c r="B18" s="19" t="s">
        <v>63</v>
      </c>
      <c r="C18" s="24">
        <v>81.8</v>
      </c>
      <c r="D18" s="18">
        <v>100</v>
      </c>
      <c r="E18" s="18">
        <v>78.900000000000006</v>
      </c>
      <c r="F18" s="52">
        <f t="shared" si="0"/>
        <v>78.900000000000006</v>
      </c>
      <c r="G18" s="52">
        <f t="shared" si="1"/>
        <v>96.454767726161379</v>
      </c>
    </row>
    <row r="19" spans="1:7" ht="27.75" customHeight="1">
      <c r="A19" s="26" t="s">
        <v>94</v>
      </c>
      <c r="B19" s="19" t="s">
        <v>95</v>
      </c>
      <c r="C19" s="24">
        <v>0</v>
      </c>
      <c r="D19" s="18">
        <v>2.2999999999999998</v>
      </c>
      <c r="E19" s="18"/>
      <c r="F19" s="52">
        <f t="shared" si="0"/>
        <v>0</v>
      </c>
      <c r="G19" s="52">
        <v>0</v>
      </c>
    </row>
    <row r="20" spans="1:7" ht="132" customHeight="1">
      <c r="A20" s="26" t="s">
        <v>64</v>
      </c>
      <c r="B20" s="19" t="s">
        <v>65</v>
      </c>
      <c r="C20" s="24">
        <v>40.799999999999997</v>
      </c>
      <c r="D20" s="18">
        <v>60</v>
      </c>
      <c r="E20" s="18">
        <v>40.799999999999997</v>
      </c>
      <c r="F20" s="52">
        <f t="shared" si="0"/>
        <v>68</v>
      </c>
      <c r="G20" s="52">
        <f t="shared" si="1"/>
        <v>100</v>
      </c>
    </row>
    <row r="21" spans="1:7" ht="30" customHeight="1">
      <c r="A21" s="26" t="s">
        <v>66</v>
      </c>
      <c r="B21" s="19" t="s">
        <v>67</v>
      </c>
      <c r="C21" s="24">
        <v>-0.9</v>
      </c>
      <c r="D21" s="52">
        <v>23.3</v>
      </c>
      <c r="E21" s="52">
        <v>18.3</v>
      </c>
      <c r="F21" s="52">
        <f t="shared" si="0"/>
        <v>78.540772532188839</v>
      </c>
      <c r="G21" s="52">
        <v>0</v>
      </c>
    </row>
    <row r="22" spans="1:7" ht="28.5" customHeight="1">
      <c r="A22" s="26" t="s">
        <v>68</v>
      </c>
      <c r="B22" s="19" t="s">
        <v>69</v>
      </c>
      <c r="C22" s="24">
        <v>1.5</v>
      </c>
      <c r="D22" s="52">
        <v>0</v>
      </c>
      <c r="E22" s="52">
        <v>0</v>
      </c>
      <c r="F22" s="52">
        <v>0</v>
      </c>
      <c r="G22" s="52">
        <f t="shared" si="1"/>
        <v>0</v>
      </c>
    </row>
    <row r="23" spans="1:7" ht="18" customHeight="1">
      <c r="A23" s="26" t="s">
        <v>105</v>
      </c>
      <c r="B23" s="19" t="s">
        <v>106</v>
      </c>
      <c r="C23" s="24">
        <v>0</v>
      </c>
      <c r="D23" s="52">
        <v>0</v>
      </c>
      <c r="E23" s="52">
        <v>0</v>
      </c>
      <c r="F23" s="52">
        <v>0</v>
      </c>
      <c r="G23" s="52">
        <v>0</v>
      </c>
    </row>
    <row r="24" spans="1:7" ht="41.25" customHeight="1">
      <c r="A24" s="26" t="s">
        <v>70</v>
      </c>
      <c r="B24" s="19" t="s">
        <v>71</v>
      </c>
      <c r="C24" s="24">
        <v>866.9</v>
      </c>
      <c r="D24" s="52">
        <f>D25+D28+D29+D30</f>
        <v>3868.7</v>
      </c>
      <c r="E24" s="52">
        <f>E25+E28+E29+E30</f>
        <v>2473.6</v>
      </c>
      <c r="F24" s="52">
        <f t="shared" si="0"/>
        <v>63.938790808281851</v>
      </c>
      <c r="G24" s="52" t="s">
        <v>125</v>
      </c>
    </row>
    <row r="25" spans="1:7" ht="54" customHeight="1">
      <c r="A25" s="26" t="s">
        <v>72</v>
      </c>
      <c r="B25" s="19" t="s">
        <v>73</v>
      </c>
      <c r="C25" s="24">
        <v>466.1</v>
      </c>
      <c r="D25" s="52">
        <v>266.3</v>
      </c>
      <c r="E25" s="52">
        <v>198.4</v>
      </c>
      <c r="F25" s="52">
        <f t="shared" si="0"/>
        <v>74.502440856177245</v>
      </c>
      <c r="G25" s="52">
        <f t="shared" si="1"/>
        <v>42.565972967174424</v>
      </c>
    </row>
    <row r="26" spans="1:7" ht="117" hidden="1" customHeight="1">
      <c r="A26" s="26" t="s">
        <v>74</v>
      </c>
      <c r="B26" s="19" t="s">
        <v>75</v>
      </c>
      <c r="C26" s="24">
        <v>62.9</v>
      </c>
      <c r="D26" s="52">
        <v>266.3</v>
      </c>
      <c r="E26" s="52">
        <v>129.5</v>
      </c>
      <c r="F26" s="52">
        <f t="shared" si="0"/>
        <v>48.62936537739391</v>
      </c>
      <c r="G26" s="52">
        <f t="shared" si="1"/>
        <v>205.88235294117649</v>
      </c>
    </row>
    <row r="27" spans="1:7" ht="58.5" customHeight="1">
      <c r="A27" s="26" t="s">
        <v>74</v>
      </c>
      <c r="B27" s="19" t="s">
        <v>75</v>
      </c>
      <c r="C27" s="18">
        <v>466.1</v>
      </c>
      <c r="D27" s="22">
        <v>266.3</v>
      </c>
      <c r="E27" s="22">
        <v>198.4</v>
      </c>
      <c r="F27" s="52">
        <f t="shared" si="0"/>
        <v>74.502440856177245</v>
      </c>
      <c r="G27" s="52">
        <f t="shared" si="1"/>
        <v>42.565972967174424</v>
      </c>
    </row>
    <row r="28" spans="1:7" ht="79.5" customHeight="1">
      <c r="A28" s="47" t="s">
        <v>96</v>
      </c>
      <c r="B28" s="48" t="s">
        <v>97</v>
      </c>
      <c r="C28" s="49">
        <v>0</v>
      </c>
      <c r="D28" s="56">
        <v>500</v>
      </c>
      <c r="E28" s="52">
        <v>500</v>
      </c>
      <c r="F28" s="52">
        <f t="shared" si="0"/>
        <v>100</v>
      </c>
      <c r="G28" s="52">
        <v>0</v>
      </c>
    </row>
    <row r="29" spans="1:7" ht="70.5" customHeight="1">
      <c r="A29" s="26" t="s">
        <v>76</v>
      </c>
      <c r="B29" s="19" t="s">
        <v>77</v>
      </c>
      <c r="C29" s="24">
        <v>115.2</v>
      </c>
      <c r="D29" s="52">
        <v>207.3</v>
      </c>
      <c r="E29" s="52">
        <v>142.9</v>
      </c>
      <c r="F29" s="52">
        <f t="shared" si="0"/>
        <v>68.933912204534494</v>
      </c>
      <c r="G29" s="52">
        <f t="shared" si="1"/>
        <v>124.04513888888889</v>
      </c>
    </row>
    <row r="30" spans="1:7" ht="18.75" customHeight="1">
      <c r="A30" s="26" t="s">
        <v>78</v>
      </c>
      <c r="B30" s="19" t="s">
        <v>79</v>
      </c>
      <c r="C30" s="24">
        <v>285.60000000000002</v>
      </c>
      <c r="D30" s="52">
        <v>2895.1</v>
      </c>
      <c r="E30" s="52">
        <v>1632.3</v>
      </c>
      <c r="F30" s="52">
        <f t="shared" si="0"/>
        <v>56.38147214258575</v>
      </c>
      <c r="G30" s="52" t="s">
        <v>129</v>
      </c>
    </row>
    <row r="31" spans="1:7" ht="41.25" customHeight="1">
      <c r="A31" s="26" t="s">
        <v>80</v>
      </c>
      <c r="B31" s="19" t="s">
        <v>81</v>
      </c>
      <c r="C31" s="24">
        <v>285.60000000000002</v>
      </c>
      <c r="D31" s="52">
        <v>2895.1</v>
      </c>
      <c r="E31" s="52">
        <v>1632.3</v>
      </c>
      <c r="F31" s="52">
        <f t="shared" si="0"/>
        <v>56.38147214258575</v>
      </c>
      <c r="G31" s="52" t="s">
        <v>129</v>
      </c>
    </row>
    <row r="32" spans="1:7" ht="21" customHeight="1">
      <c r="A32" s="43" t="s">
        <v>4</v>
      </c>
      <c r="B32" s="44"/>
      <c r="C32" s="36">
        <f>C34+C39+C41+C44+C47</f>
        <v>3272.2</v>
      </c>
      <c r="D32" s="36">
        <f>D34+D39+D41+D44+D47+D49</f>
        <v>13371.7</v>
      </c>
      <c r="E32" s="36">
        <f>E34+E39+E41+E44+E47+E49</f>
        <v>7401</v>
      </c>
      <c r="F32" s="36">
        <f>E32/D32*100</f>
        <v>55.348235452485476</v>
      </c>
      <c r="G32" s="36" t="s">
        <v>108</v>
      </c>
    </row>
    <row r="33" spans="1:7">
      <c r="A33" s="2" t="s">
        <v>3</v>
      </c>
      <c r="B33" s="14"/>
      <c r="C33" s="45"/>
      <c r="D33" s="37"/>
      <c r="E33" s="37"/>
      <c r="F33" s="36"/>
      <c r="G33" s="36"/>
    </row>
    <row r="34" spans="1:7" ht="18.75" customHeight="1">
      <c r="A34" s="2" t="s">
        <v>5</v>
      </c>
      <c r="B34" s="15" t="s">
        <v>6</v>
      </c>
      <c r="C34" s="46">
        <v>1202.0999999999999</v>
      </c>
      <c r="D34" s="38">
        <v>4691.1000000000004</v>
      </c>
      <c r="E34" s="38">
        <v>3197.3</v>
      </c>
      <c r="F34" s="53">
        <f t="shared" ref="F34:F50" si="2">E34/D34*100</f>
        <v>68.156722303937244</v>
      </c>
      <c r="G34" s="53" t="s">
        <v>99</v>
      </c>
    </row>
    <row r="35" spans="1:7" ht="53.25" customHeight="1">
      <c r="A35" s="2" t="s">
        <v>7</v>
      </c>
      <c r="B35" s="16" t="s">
        <v>8</v>
      </c>
      <c r="C35" s="46">
        <v>1148.8</v>
      </c>
      <c r="D35" s="39">
        <v>4071.8</v>
      </c>
      <c r="E35" s="38">
        <v>2618.1</v>
      </c>
      <c r="F35" s="53">
        <f t="shared" si="2"/>
        <v>64.298344712412188</v>
      </c>
      <c r="G35" s="53" t="s">
        <v>100</v>
      </c>
    </row>
    <row r="36" spans="1:7" ht="35.25" customHeight="1">
      <c r="A36" s="2" t="s">
        <v>21</v>
      </c>
      <c r="B36" s="16" t="s">
        <v>113</v>
      </c>
      <c r="C36" s="46">
        <v>49.3</v>
      </c>
      <c r="D36" s="39"/>
      <c r="E36" s="38"/>
      <c r="F36" s="53">
        <v>0</v>
      </c>
      <c r="G36" s="53">
        <f t="shared" ref="G36:G45" si="3">E36/C36*100</f>
        <v>0</v>
      </c>
    </row>
    <row r="37" spans="1:7">
      <c r="A37" s="2" t="s">
        <v>9</v>
      </c>
      <c r="B37" s="15" t="s">
        <v>10</v>
      </c>
      <c r="C37" s="46">
        <v>0</v>
      </c>
      <c r="D37" s="39">
        <v>5</v>
      </c>
      <c r="E37" s="38">
        <v>0</v>
      </c>
      <c r="F37" s="53">
        <f t="shared" si="2"/>
        <v>0</v>
      </c>
      <c r="G37" s="53">
        <v>0</v>
      </c>
    </row>
    <row r="38" spans="1:7" ht="31.5" customHeight="1">
      <c r="A38" s="2" t="s">
        <v>11</v>
      </c>
      <c r="B38" s="15" t="s">
        <v>12</v>
      </c>
      <c r="C38" s="46">
        <v>4</v>
      </c>
      <c r="D38" s="38">
        <v>614.29999999999995</v>
      </c>
      <c r="E38" s="38">
        <v>579.20000000000005</v>
      </c>
      <c r="F38" s="53">
        <f t="shared" si="2"/>
        <v>94.286179391176958</v>
      </c>
      <c r="G38" s="53" t="s">
        <v>122</v>
      </c>
    </row>
    <row r="39" spans="1:7" ht="17.25" customHeight="1">
      <c r="A39" s="2" t="s">
        <v>13</v>
      </c>
      <c r="B39" s="15" t="s">
        <v>14</v>
      </c>
      <c r="C39" s="46">
        <v>115.2</v>
      </c>
      <c r="D39" s="38">
        <v>207.3</v>
      </c>
      <c r="E39" s="38">
        <v>143</v>
      </c>
      <c r="F39" s="53">
        <f t="shared" si="2"/>
        <v>68.982151471297641</v>
      </c>
      <c r="G39" s="53">
        <f t="shared" si="3"/>
        <v>124.13194444444444</v>
      </c>
    </row>
    <row r="40" spans="1:7" ht="25.5">
      <c r="A40" s="2" t="s">
        <v>15</v>
      </c>
      <c r="B40" s="15" t="s">
        <v>16</v>
      </c>
      <c r="C40" s="46">
        <v>115.2</v>
      </c>
      <c r="D40" s="38">
        <v>207.3</v>
      </c>
      <c r="E40" s="38">
        <v>143</v>
      </c>
      <c r="F40" s="53">
        <f t="shared" si="2"/>
        <v>68.982151471297641</v>
      </c>
      <c r="G40" s="53">
        <f t="shared" si="3"/>
        <v>124.13194444444444</v>
      </c>
    </row>
    <row r="41" spans="1:7" ht="15.75" customHeight="1">
      <c r="A41" s="2" t="s">
        <v>17</v>
      </c>
      <c r="B41" s="15" t="s">
        <v>18</v>
      </c>
      <c r="C41" s="46">
        <v>994.7</v>
      </c>
      <c r="D41" s="38">
        <v>3672</v>
      </c>
      <c r="E41" s="38">
        <v>1416.8</v>
      </c>
      <c r="F41" s="53">
        <f t="shared" si="2"/>
        <v>38.583877995642702</v>
      </c>
      <c r="G41" s="53">
        <f t="shared" si="3"/>
        <v>142.43490499648135</v>
      </c>
    </row>
    <row r="42" spans="1:7" ht="27" customHeight="1">
      <c r="A42" s="2" t="s">
        <v>19</v>
      </c>
      <c r="B42" s="15" t="s">
        <v>20</v>
      </c>
      <c r="C42" s="46">
        <v>868.8</v>
      </c>
      <c r="D42" s="38">
        <v>3231.5</v>
      </c>
      <c r="E42" s="38">
        <v>1254.8</v>
      </c>
      <c r="F42" s="53">
        <f t="shared" si="2"/>
        <v>38.83026458301098</v>
      </c>
      <c r="G42" s="53">
        <f t="shared" si="3"/>
        <v>144.42909760589319</v>
      </c>
    </row>
    <row r="43" spans="1:7" ht="27.75" customHeight="1">
      <c r="A43" s="2" t="s">
        <v>21</v>
      </c>
      <c r="B43" s="15" t="s">
        <v>22</v>
      </c>
      <c r="C43" s="46">
        <v>125.9</v>
      </c>
      <c r="D43" s="38">
        <v>440.5</v>
      </c>
      <c r="E43" s="38">
        <v>162</v>
      </c>
      <c r="F43" s="53">
        <f t="shared" si="2"/>
        <v>36.776390465380246</v>
      </c>
      <c r="G43" s="53">
        <f t="shared" si="3"/>
        <v>128.67355043685464</v>
      </c>
    </row>
    <row r="44" spans="1:7" ht="27.75" customHeight="1">
      <c r="A44" s="2" t="s">
        <v>23</v>
      </c>
      <c r="B44" s="15" t="s">
        <v>24</v>
      </c>
      <c r="C44" s="46">
        <v>102.9</v>
      </c>
      <c r="D44" s="38">
        <v>920.9</v>
      </c>
      <c r="E44" s="38">
        <v>514.4</v>
      </c>
      <c r="F44" s="53">
        <f t="shared" si="2"/>
        <v>55.858399391899226</v>
      </c>
      <c r="G44" s="53" t="s">
        <v>123</v>
      </c>
    </row>
    <row r="45" spans="1:7">
      <c r="A45" s="2" t="s">
        <v>25</v>
      </c>
      <c r="B45" s="15" t="s">
        <v>26</v>
      </c>
      <c r="C45" s="46">
        <v>1.6</v>
      </c>
      <c r="D45" s="38">
        <v>2.7</v>
      </c>
      <c r="E45" s="38">
        <v>0</v>
      </c>
      <c r="F45" s="53">
        <f t="shared" si="2"/>
        <v>0</v>
      </c>
      <c r="G45" s="53">
        <f t="shared" si="3"/>
        <v>0</v>
      </c>
    </row>
    <row r="46" spans="1:7">
      <c r="A46" s="2" t="s">
        <v>27</v>
      </c>
      <c r="B46" s="15" t="s">
        <v>28</v>
      </c>
      <c r="C46" s="46">
        <v>101.3</v>
      </c>
      <c r="D46" s="38">
        <v>918.2</v>
      </c>
      <c r="E46" s="38">
        <v>514.4</v>
      </c>
      <c r="F46" s="53">
        <f t="shared" si="2"/>
        <v>56.02265301677194</v>
      </c>
      <c r="G46" s="53" t="s">
        <v>123</v>
      </c>
    </row>
    <row r="47" spans="1:7" ht="25.5">
      <c r="A47" s="2" t="s">
        <v>29</v>
      </c>
      <c r="B47" s="15" t="s">
        <v>30</v>
      </c>
      <c r="C47" s="46">
        <v>857.3</v>
      </c>
      <c r="D47" s="38">
        <v>3879.4</v>
      </c>
      <c r="E47" s="38">
        <v>2129.3000000000002</v>
      </c>
      <c r="F47" s="53">
        <f t="shared" si="2"/>
        <v>54.887353714491937</v>
      </c>
      <c r="G47" s="53" t="s">
        <v>107</v>
      </c>
    </row>
    <row r="48" spans="1:7">
      <c r="A48" s="2" t="s">
        <v>31</v>
      </c>
      <c r="B48" s="15" t="s">
        <v>32</v>
      </c>
      <c r="C48" s="46">
        <v>857.3</v>
      </c>
      <c r="D48" s="38">
        <v>3879.4</v>
      </c>
      <c r="E48" s="38">
        <v>2129.3000000000002</v>
      </c>
      <c r="F48" s="53">
        <f t="shared" si="2"/>
        <v>54.887353714491937</v>
      </c>
      <c r="G48" s="53" t="s">
        <v>107</v>
      </c>
    </row>
    <row r="49" spans="1:7">
      <c r="A49" s="2" t="s">
        <v>88</v>
      </c>
      <c r="B49" s="15" t="s">
        <v>90</v>
      </c>
      <c r="C49" s="46">
        <v>0</v>
      </c>
      <c r="D49" s="38">
        <v>1</v>
      </c>
      <c r="E49" s="38">
        <v>0.2</v>
      </c>
      <c r="F49" s="53">
        <f t="shared" si="2"/>
        <v>20</v>
      </c>
      <c r="G49" s="53">
        <v>0</v>
      </c>
    </row>
    <row r="50" spans="1:7">
      <c r="A50" s="2" t="s">
        <v>89</v>
      </c>
      <c r="B50" s="15" t="s">
        <v>91</v>
      </c>
      <c r="C50" s="46">
        <v>0</v>
      </c>
      <c r="D50" s="38">
        <v>1</v>
      </c>
      <c r="E50" s="38">
        <v>0.2</v>
      </c>
      <c r="F50" s="53">
        <f t="shared" si="2"/>
        <v>20</v>
      </c>
      <c r="G50" s="53">
        <v>0</v>
      </c>
    </row>
    <row r="51" spans="1:7" ht="25.5">
      <c r="A51" s="9" t="s">
        <v>33</v>
      </c>
      <c r="B51" s="13"/>
      <c r="C51" s="52">
        <f>C5-C32</f>
        <v>-142.99999999999955</v>
      </c>
      <c r="D51" s="52">
        <f>D5-D32</f>
        <v>-345.29999999999927</v>
      </c>
      <c r="E51" s="52">
        <f>E5-E32</f>
        <v>700.20000000000073</v>
      </c>
      <c r="F51" s="12"/>
      <c r="G51" s="12"/>
    </row>
    <row r="52" spans="1:7" ht="25.5">
      <c r="A52" s="10" t="s">
        <v>34</v>
      </c>
      <c r="B52" s="17"/>
      <c r="C52" s="42">
        <f>C54</f>
        <v>143</v>
      </c>
      <c r="D52" s="42">
        <f t="shared" ref="D52:E52" si="4">D54</f>
        <v>345.30000000000109</v>
      </c>
      <c r="E52" s="42">
        <f t="shared" si="4"/>
        <v>-700.19999999999982</v>
      </c>
      <c r="F52" s="11"/>
      <c r="G52" s="11"/>
    </row>
    <row r="53" spans="1:7">
      <c r="A53" s="2" t="s">
        <v>3</v>
      </c>
      <c r="B53" s="13"/>
      <c r="C53" s="52"/>
      <c r="D53" s="52"/>
      <c r="E53" s="52"/>
      <c r="F53" s="12"/>
      <c r="G53" s="12"/>
    </row>
    <row r="54" spans="1:7" ht="25.5">
      <c r="A54" s="2" t="s">
        <v>35</v>
      </c>
      <c r="B54" s="13" t="s">
        <v>36</v>
      </c>
      <c r="C54" s="52">
        <f>C55+C56</f>
        <v>143</v>
      </c>
      <c r="D54" s="52">
        <f t="shared" ref="D54:E54" si="5">D55+D56</f>
        <v>345.30000000000109</v>
      </c>
      <c r="E54" s="52">
        <f t="shared" si="5"/>
        <v>-700.19999999999982</v>
      </c>
      <c r="F54" s="12"/>
      <c r="G54" s="12"/>
    </row>
    <row r="55" spans="1:7" ht="25.5">
      <c r="A55" s="2" t="s">
        <v>37</v>
      </c>
      <c r="B55" s="13" t="s">
        <v>38</v>
      </c>
      <c r="C55" s="52">
        <v>-3149.3</v>
      </c>
      <c r="D55" s="52">
        <v>-13026.4</v>
      </c>
      <c r="E55" s="52">
        <v>-8236.4</v>
      </c>
      <c r="F55" s="12"/>
      <c r="G55" s="12"/>
    </row>
    <row r="56" spans="1:7" ht="29.25" customHeight="1">
      <c r="A56" s="2" t="s">
        <v>39</v>
      </c>
      <c r="B56" s="13" t="s">
        <v>40</v>
      </c>
      <c r="C56" s="52">
        <v>3292.3</v>
      </c>
      <c r="D56" s="52">
        <v>13371.7</v>
      </c>
      <c r="E56" s="52">
        <v>7536.2</v>
      </c>
      <c r="F56" s="12"/>
      <c r="G56" s="12"/>
    </row>
    <row r="60" spans="1:7" ht="14.25">
      <c r="A60" s="54" t="s">
        <v>85</v>
      </c>
      <c r="B60" s="54"/>
      <c r="C60" s="54"/>
      <c r="D60" s="54"/>
      <c r="E60" s="54"/>
      <c r="F60" s="54"/>
      <c r="G60" s="54"/>
    </row>
  </sheetData>
  <mergeCells count="2">
    <mergeCell ref="A60:G60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G5" sqref="G5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5" t="s">
        <v>118</v>
      </c>
      <c r="B2" s="54"/>
      <c r="C2" s="54"/>
      <c r="D2" s="54"/>
      <c r="E2" s="54"/>
      <c r="F2" s="54"/>
      <c r="G2" s="54"/>
    </row>
    <row r="3" spans="1:7">
      <c r="G3" s="5"/>
    </row>
    <row r="4" spans="1:7" ht="70.5" customHeight="1">
      <c r="A4" s="1" t="s">
        <v>41</v>
      </c>
      <c r="B4" s="1" t="s">
        <v>42</v>
      </c>
      <c r="C4" s="25" t="s">
        <v>110</v>
      </c>
      <c r="D4" s="25" t="s">
        <v>119</v>
      </c>
      <c r="E4" s="25" t="s">
        <v>120</v>
      </c>
      <c r="F4" s="25" t="s">
        <v>92</v>
      </c>
      <c r="G4" s="25" t="s">
        <v>87</v>
      </c>
    </row>
    <row r="5" spans="1:7" ht="44.25" customHeight="1">
      <c r="A5" s="9" t="s">
        <v>43</v>
      </c>
      <c r="B5" s="51">
        <v>8</v>
      </c>
      <c r="C5" s="20">
        <v>577.70000000000005</v>
      </c>
      <c r="D5" s="20">
        <v>1650.9</v>
      </c>
      <c r="E5" s="20">
        <v>1308.5999999999999</v>
      </c>
      <c r="F5" s="20">
        <f>E5/D5*100</f>
        <v>79.265854988188252</v>
      </c>
      <c r="G5" s="20" t="s">
        <v>108</v>
      </c>
    </row>
    <row r="6" spans="1:7" ht="42.75" customHeight="1">
      <c r="A6" s="2" t="s">
        <v>44</v>
      </c>
      <c r="B6" s="51">
        <v>5.5</v>
      </c>
      <c r="C6" s="8">
        <v>579.4</v>
      </c>
      <c r="D6" s="20">
        <v>1693.9</v>
      </c>
      <c r="E6" s="20">
        <v>1053.8</v>
      </c>
      <c r="F6" s="20">
        <f>E6/D6*100</f>
        <v>62.211464667335726</v>
      </c>
      <c r="G6" s="20">
        <f>E6/C6*100</f>
        <v>181.87780462547462</v>
      </c>
    </row>
    <row r="10" spans="1:7">
      <c r="A10" s="54" t="s">
        <v>46</v>
      </c>
      <c r="B10" s="54"/>
      <c r="C10" s="54"/>
      <c r="D10" s="54"/>
      <c r="E10" s="54"/>
      <c r="F10" s="54"/>
      <c r="G10" s="5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tabSelected="1" workbookViewId="0">
      <selection activeCell="H5" sqref="H5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55" t="s">
        <v>114</v>
      </c>
      <c r="B2" s="54"/>
      <c r="C2" s="54"/>
      <c r="D2" s="54"/>
      <c r="E2" s="54"/>
      <c r="F2" s="54"/>
    </row>
    <row r="3" spans="1:6">
      <c r="F3" s="5"/>
    </row>
    <row r="4" spans="1:6" ht="66.75" customHeight="1">
      <c r="A4" s="3" t="s">
        <v>82</v>
      </c>
      <c r="B4" s="25" t="s">
        <v>115</v>
      </c>
      <c r="C4" s="25" t="s">
        <v>111</v>
      </c>
      <c r="D4" s="25" t="s">
        <v>116</v>
      </c>
      <c r="E4" s="25" t="s">
        <v>92</v>
      </c>
      <c r="F4" s="25" t="s">
        <v>87</v>
      </c>
    </row>
    <row r="5" spans="1:6" ht="67.5" customHeight="1">
      <c r="A5" s="28" t="s">
        <v>102</v>
      </c>
      <c r="B5" s="22">
        <v>0</v>
      </c>
      <c r="C5" s="22">
        <v>2</v>
      </c>
      <c r="D5" s="22">
        <v>0</v>
      </c>
      <c r="E5" s="22">
        <f>D5/C5*100</f>
        <v>0</v>
      </c>
      <c r="F5" s="22">
        <v>0</v>
      </c>
    </row>
    <row r="6" spans="1:6" ht="65.25" customHeight="1">
      <c r="A6" s="32" t="s">
        <v>101</v>
      </c>
      <c r="B6" s="22">
        <v>0</v>
      </c>
      <c r="C6" s="22">
        <v>2</v>
      </c>
      <c r="D6" s="22">
        <v>0</v>
      </c>
      <c r="E6" s="22">
        <f t="shared" ref="E6:E11" si="0">D6/C6*100</f>
        <v>0</v>
      </c>
      <c r="F6" s="22">
        <v>0</v>
      </c>
    </row>
    <row r="7" spans="1:6" ht="52.5" customHeight="1">
      <c r="A7" s="29" t="s">
        <v>103</v>
      </c>
      <c r="B7" s="22">
        <v>868.9</v>
      </c>
      <c r="C7" s="22">
        <v>3231.5</v>
      </c>
      <c r="D7" s="22">
        <v>1254.8</v>
      </c>
      <c r="E7" s="22">
        <f t="shared" si="0"/>
        <v>38.83026458301098</v>
      </c>
      <c r="F7" s="52">
        <f>D7/B7*100</f>
        <v>144.412475543791</v>
      </c>
    </row>
    <row r="8" spans="1:6" ht="90" customHeight="1">
      <c r="A8" s="30" t="s">
        <v>104</v>
      </c>
      <c r="B8" s="22">
        <v>0</v>
      </c>
      <c r="C8" s="22">
        <v>36.5</v>
      </c>
      <c r="D8" s="22">
        <v>30</v>
      </c>
      <c r="E8" s="22">
        <f t="shared" si="0"/>
        <v>82.191780821917803</v>
      </c>
      <c r="F8" s="52">
        <v>0</v>
      </c>
    </row>
    <row r="9" spans="1:6" ht="66" customHeight="1">
      <c r="A9" s="31" t="s">
        <v>93</v>
      </c>
      <c r="B9" s="22">
        <v>101.3</v>
      </c>
      <c r="C9" s="22">
        <v>918.2</v>
      </c>
      <c r="D9" s="22">
        <v>514.5</v>
      </c>
      <c r="E9" s="22">
        <f t="shared" si="0"/>
        <v>56.033543890219995</v>
      </c>
      <c r="F9" s="52" t="s">
        <v>121</v>
      </c>
    </row>
    <row r="10" spans="1:6" ht="89.25" customHeight="1">
      <c r="A10" s="31" t="s">
        <v>117</v>
      </c>
      <c r="B10" s="22">
        <v>0</v>
      </c>
      <c r="C10" s="22">
        <v>600</v>
      </c>
      <c r="D10" s="22">
        <v>574.4</v>
      </c>
      <c r="E10" s="22">
        <f t="shared" si="0"/>
        <v>95.73333333333332</v>
      </c>
      <c r="F10" s="52">
        <v>0</v>
      </c>
    </row>
    <row r="11" spans="1:6" ht="15" customHeight="1">
      <c r="A11" s="21" t="s">
        <v>83</v>
      </c>
      <c r="B11" s="50">
        <f>B5+B6+B7+B8+B9</f>
        <v>970.19999999999993</v>
      </c>
      <c r="C11" s="23">
        <f>C5+C6+C7+C8+C9+C10</f>
        <v>4790.2</v>
      </c>
      <c r="D11" s="23">
        <f>D5+D6+D7+D8+D9+D10</f>
        <v>2373.6999999999998</v>
      </c>
      <c r="E11" s="50">
        <f t="shared" si="0"/>
        <v>49.55325456139618</v>
      </c>
      <c r="F11" s="42" t="s">
        <v>124</v>
      </c>
    </row>
    <row r="15" spans="1:6">
      <c r="A15" s="54" t="s">
        <v>84</v>
      </c>
      <c r="B15" s="54"/>
      <c r="C15" s="54"/>
      <c r="D15" s="54"/>
      <c r="E15" s="54"/>
      <c r="F15" s="54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2019-07-24T12:36:15Z</cp:lastPrinted>
  <dcterms:created xsi:type="dcterms:W3CDTF">2017-04-17T10:25:39Z</dcterms:created>
  <dcterms:modified xsi:type="dcterms:W3CDTF">2019-10-21T11:00:27Z</dcterms:modified>
</cp:coreProperties>
</file>