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9155" windowHeight="952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F10" i="3"/>
  <c r="F7"/>
  <c r="E8"/>
  <c r="E9"/>
  <c r="C10"/>
  <c r="D10"/>
  <c r="B10"/>
  <c r="F34" i="1"/>
  <c r="F35"/>
  <c r="F36"/>
  <c r="F37"/>
  <c r="F38"/>
  <c r="F39"/>
  <c r="F40"/>
  <c r="F41"/>
  <c r="F42"/>
  <c r="F43"/>
  <c r="F44"/>
  <c r="F45"/>
  <c r="F46"/>
  <c r="F47"/>
  <c r="F48"/>
  <c r="F49"/>
  <c r="G38"/>
  <c r="G39"/>
  <c r="G40"/>
  <c r="G41"/>
  <c r="G42"/>
  <c r="G44"/>
  <c r="F27" l="1"/>
  <c r="F31"/>
  <c r="F30"/>
  <c r="G29"/>
  <c r="F29"/>
  <c r="G26"/>
  <c r="F26"/>
  <c r="F25"/>
  <c r="E24"/>
  <c r="E5" s="1"/>
  <c r="D24"/>
  <c r="C24"/>
  <c r="C5" s="1"/>
  <c r="F21"/>
  <c r="G20"/>
  <c r="F20"/>
  <c r="G18"/>
  <c r="F18"/>
  <c r="G17"/>
  <c r="F17"/>
  <c r="F16"/>
  <c r="F15"/>
  <c r="F14"/>
  <c r="F13"/>
  <c r="F12"/>
  <c r="F11"/>
  <c r="G10"/>
  <c r="F10"/>
  <c r="F9"/>
  <c r="F8"/>
  <c r="F7"/>
  <c r="D5"/>
  <c r="C32"/>
  <c r="D32"/>
  <c r="E32"/>
  <c r="G32" l="1"/>
  <c r="F32"/>
  <c r="F5"/>
  <c r="F24"/>
  <c r="E5" i="3" l="1"/>
  <c r="E6"/>
  <c r="E7" l="1"/>
  <c r="C50" i="1"/>
  <c r="E10" i="3" l="1"/>
  <c r="E50" i="1"/>
  <c r="D50"/>
  <c r="D53"/>
  <c r="D51" s="1"/>
  <c r="E53"/>
  <c r="E51" s="1"/>
  <c r="C53" l="1"/>
  <c r="C51" s="1"/>
  <c r="G6" i="2"/>
  <c r="F6"/>
  <c r="F5"/>
</calcChain>
</file>

<file path=xl/sharedStrings.xml><?xml version="1.0" encoding="utf-8"?>
<sst xmlns="http://schemas.openxmlformats.org/spreadsheetml/2006/main" count="148" uniqueCount="128">
  <si>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</si>
  <si>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</si>
  <si>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</si>
  <si>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</si>
  <si>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</si>
  <si>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</si>
  <si>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</si>
  <si>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</si>
  <si>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</si>
  <si>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</si>
  <si>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</si>
  <si>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</si>
  <si>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</si>
  <si>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</si>
  <si>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</si>
  <si>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</si>
  <si>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</si>
  <si>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</si>
  <si>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</si>
  <si>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</si>
  <si>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</si>
  <si>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</si>
  <si>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</si>
  <si>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</si>
  <si>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</si>
  <si>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</si>
  <si>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</si>
  <si>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</si>
  <si>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</si>
  <si>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Культура, кинематография и средства массовой информации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</si>
  <si>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</si>
  <si>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</si>
  <si>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</si>
  <si>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</si>
  <si>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</si>
  <si>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</si>
  <si>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</si>
  <si>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</si>
  <si>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</si>
  <si>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</si>
  <si>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</si>
  <si>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</si>
  <si>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</si>
  <si>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</si>
  <si>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</si>
  <si>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</si>
  <si>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</si>
  <si>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</si>
  <si>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</si>
  <si>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</si>
  <si>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</si>
  <si>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</si>
  <si>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</si>
  <si>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</si>
  <si>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</si>
  <si>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</si>
  <si>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</si>
  <si>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</si>
  <si>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</si>
  <si>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</si>
  <si>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</si>
  <si>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</si>
  <si>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</si>
  <si>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</si>
  <si>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</si>
  <si>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</si>
  <si>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</si>
  <si>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</si>
  <si>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</si>
  <si>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</si>
  <si>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</si>
  <si>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</si>
  <si>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</si>
  <si>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</si>
  <si>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</si>
  <si>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</si>
  <si>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</si>
  <si>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</si>
  <si>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</si>
  <si>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</si>
  <si>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</si>
  <si>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</si>
  <si>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</si>
  <si>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</si>
  <si>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</si>
  <si>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</si>
  <si>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% исполнения плана                       2019 года</t>
  </si>
  <si>
    <t>% исполнения 2019 года к 2018 году</t>
  </si>
  <si>
    <t>Социальная политика</t>
  </si>
  <si>
    <t>Охрана семьи и детства</t>
  </si>
  <si>
    <t>00 1000 0000000000 000</t>
  </si>
  <si>
    <t>00 1004 0000000000 000</t>
  </si>
  <si>
    <t>% исполнения плана 2019 года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</si>
  <si>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</si>
  <si>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</si>
  <si>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</si>
  <si>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 xml:space="preserve">Субсидии бюджетам городских поселений области на развитие материально-технической базы для организации осуществления полномочий органами местного самоуправления </t>
  </si>
  <si>
    <t>20229999130079150</t>
  </si>
  <si>
    <t>св. 3,6 раза</t>
  </si>
  <si>
    <t>св. 3,5 раза</t>
  </si>
  <si>
    <t>св. 2,6 раза</t>
  </si>
  <si>
    <t>св. 2,7 раза</t>
  </si>
  <si>
    <t>св. 2,2 раза</t>
  </si>
  <si>
    <t>Муниципальная программа  "Повышение безопасности дорожного движения в  Свободинском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</si>
  <si>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</si>
  <si>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</si>
  <si>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</si>
  <si>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июля 2019 года
</t>
  </si>
  <si>
    <t>Исполнено на 1 июля 2018 г. (тыс.руб)</t>
  </si>
  <si>
    <t>Утвержденные бюджетные назначения на           1 июля 2019 г. (тыс.руб)</t>
  </si>
  <si>
    <t>Исполнено на 1 июля 2019 г. (тыс.руб)</t>
  </si>
  <si>
    <t>Невыясненные поступления</t>
  </si>
  <si>
    <t>11701000000000180</t>
  </si>
  <si>
    <t>-</t>
  </si>
  <si>
    <t>св. 2,5 раза</t>
  </si>
  <si>
    <t>св. 29,3 раза</t>
  </si>
  <si>
    <t>св. 2,9 раза</t>
  </si>
  <si>
    <t>св. 2,1 раза</t>
  </si>
  <si>
    <t>св. 4,6 раза</t>
  </si>
  <si>
    <t>св. 2,3 раза</t>
  </si>
  <si>
    <t>св. 4,7 раза</t>
  </si>
  <si>
    <t>св. 4,8 раза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</si>
  <si>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июля 2019 года
</t>
  </si>
  <si>
    <t>Исполнено на         1 июля 2019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</si>
  <si>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2019 года     
</t>
  </si>
  <si>
    <t>Исполнено на             1 июля 2018 г. (тыс.руб)</t>
  </si>
  <si>
    <t>Исполнено на        1 июля 2019 г. (тыс.руб)</t>
  </si>
  <si>
    <t>св. 4,8 раз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</si>
</sst>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165" fontId="8" fillId="0" borderId="1" xfId="2" applyNumberFormat="1" applyFont="1" applyFill="1" applyBorder="1" applyAlignment="1" applyProtection="1">
      <alignment wrapText="1"/>
      <protection hidden="1"/>
    </xf>
    <xf numFmtId="165" fontId="8" fillId="0" borderId="5" xfId="3" applyNumberFormat="1" applyFont="1" applyFill="1" applyBorder="1" applyAlignment="1" applyProtection="1">
      <alignment wrapText="1"/>
      <protection hidden="1"/>
    </xf>
    <xf numFmtId="165" fontId="8" fillId="0" borderId="5" xfId="4" applyNumberFormat="1" applyFont="1" applyFill="1" applyBorder="1" applyAlignment="1" applyProtection="1">
      <alignment wrapText="1"/>
      <protection hidden="1"/>
    </xf>
    <xf numFmtId="165" fontId="8" fillId="0" borderId="5" xfId="5" applyNumberFormat="1" applyFont="1" applyFill="1" applyBorder="1" applyAlignment="1" applyProtection="1">
      <alignment wrapText="1"/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37" fontId="6" fillId="0" borderId="1" xfId="0" applyNumberFormat="1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</cellXfs>
  <cellStyles count="6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9"/>
  <sheetViews>
    <sheetView topLeftCell="A61" zoomScale="90" zoomScaleNormal="90" workbookViewId="0">
      <selection activeCell="E12" sqref="E12"/>
    </sheetView>
  </sheetViews>
  <sheetFormatPr defaultRowHeight="12.75"/>
  <cols>
    <col min="1" max="1" width="29" style="6" customWidth="1"/>
    <col min="2" max="2" width="20.28515625" style="6" customWidth="1"/>
    <col min="3" max="3" width="11.7109375" style="6" customWidth="1"/>
    <col min="4" max="4" width="15" style="6" customWidth="1"/>
    <col min="5" max="5" width="13.28515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54" t="s">
        <v>107</v>
      </c>
      <c r="B2" s="53"/>
      <c r="C2" s="53"/>
      <c r="D2" s="53"/>
      <c r="E2" s="53"/>
      <c r="F2" s="53"/>
      <c r="G2" s="53"/>
    </row>
    <row r="3" spans="1:7">
      <c r="G3" s="7" t="s">
        <v>45</v>
      </c>
    </row>
    <row r="4" spans="1:7" ht="63.75" customHeight="1">
      <c r="A4" s="1" t="s">
        <v>0</v>
      </c>
      <c r="B4" s="1" t="s">
        <v>1</v>
      </c>
      <c r="C4" s="1" t="s">
        <v>108</v>
      </c>
      <c r="D4" s="1" t="s">
        <v>109</v>
      </c>
      <c r="E4" s="1" t="s">
        <v>110</v>
      </c>
      <c r="F4" s="1" t="s">
        <v>86</v>
      </c>
      <c r="G4" s="1" t="s">
        <v>87</v>
      </c>
    </row>
    <row r="5" spans="1:7" ht="18" customHeight="1">
      <c r="A5" s="45" t="s">
        <v>2</v>
      </c>
      <c r="B5" s="46"/>
      <c r="C5" s="47">
        <f>C7+C24</f>
        <v>1599.6</v>
      </c>
      <c r="D5" s="47">
        <f>D7+D24</f>
        <v>12661.400000000001</v>
      </c>
      <c r="E5" s="47">
        <f>E7+E24</f>
        <v>4342.7</v>
      </c>
      <c r="F5" s="47">
        <f>E5/D5*100</f>
        <v>34.298734737074881</v>
      </c>
      <c r="G5" s="47" t="s">
        <v>101</v>
      </c>
    </row>
    <row r="6" spans="1:7" ht="15" customHeight="1">
      <c r="A6" s="38" t="s">
        <v>3</v>
      </c>
      <c r="B6" s="36"/>
      <c r="C6" s="26"/>
      <c r="D6" s="26"/>
      <c r="E6" s="26"/>
      <c r="F6" s="25"/>
      <c r="G6" s="25"/>
    </row>
    <row r="7" spans="1:7" ht="15" customHeight="1">
      <c r="A7" s="29" t="s">
        <v>47</v>
      </c>
      <c r="B7" s="30">
        <v>1E+16</v>
      </c>
      <c r="C7" s="26">
        <v>1247.8</v>
      </c>
      <c r="D7" s="26">
        <v>9157.7000000000007</v>
      </c>
      <c r="E7" s="26">
        <v>3109.7</v>
      </c>
      <c r="F7" s="26">
        <f>E7/D7*100</f>
        <v>33.957216331611647</v>
      </c>
      <c r="G7" s="26" t="s">
        <v>114</v>
      </c>
    </row>
    <row r="8" spans="1:7" ht="15" customHeight="1">
      <c r="A8" s="29" t="s">
        <v>48</v>
      </c>
      <c r="B8" s="30">
        <v>1.01E+16</v>
      </c>
      <c r="C8" s="26">
        <v>374.4</v>
      </c>
      <c r="D8" s="26">
        <v>1515.4</v>
      </c>
      <c r="E8" s="26">
        <v>1009.1</v>
      </c>
      <c r="F8" s="26">
        <f t="shared" ref="F8:F31" si="0">E8/D8*100</f>
        <v>66.589679292596017</v>
      </c>
      <c r="G8" s="26" t="s">
        <v>101</v>
      </c>
    </row>
    <row r="9" spans="1:7" ht="15" customHeight="1">
      <c r="A9" s="29" t="s">
        <v>49</v>
      </c>
      <c r="B9" s="20" t="s">
        <v>50</v>
      </c>
      <c r="C9" s="26">
        <v>374.4</v>
      </c>
      <c r="D9" s="26">
        <v>1515.4</v>
      </c>
      <c r="E9" s="26">
        <v>1009.1</v>
      </c>
      <c r="F9" s="26">
        <f t="shared" si="0"/>
        <v>66.589679292596017</v>
      </c>
      <c r="G9" s="26" t="s">
        <v>101</v>
      </c>
    </row>
    <row r="10" spans="1:7" ht="51.75" customHeight="1">
      <c r="A10" s="29" t="s">
        <v>51</v>
      </c>
      <c r="B10" s="30">
        <v>1.03E+16</v>
      </c>
      <c r="C10" s="26">
        <v>528</v>
      </c>
      <c r="D10" s="26">
        <v>1245.5999999999999</v>
      </c>
      <c r="E10" s="26">
        <v>623.6</v>
      </c>
      <c r="F10" s="26">
        <f t="shared" si="0"/>
        <v>50.064226075786777</v>
      </c>
      <c r="G10" s="26">
        <f t="shared" ref="G10:G29" si="1">E10/C10*100</f>
        <v>118.10606060606061</v>
      </c>
    </row>
    <row r="11" spans="1:7" ht="20.25" customHeight="1">
      <c r="A11" s="29" t="s">
        <v>52</v>
      </c>
      <c r="B11" s="30">
        <v>1.05E+16</v>
      </c>
      <c r="C11" s="26">
        <v>1.9</v>
      </c>
      <c r="D11" s="26">
        <v>751.8</v>
      </c>
      <c r="E11" s="26">
        <v>556.79999999999995</v>
      </c>
      <c r="F11" s="26">
        <f t="shared" si="0"/>
        <v>74.062250598563452</v>
      </c>
      <c r="G11" s="26" t="s">
        <v>115</v>
      </c>
    </row>
    <row r="12" spans="1:7" ht="24.75" customHeight="1">
      <c r="A12" s="29" t="s">
        <v>53</v>
      </c>
      <c r="B12" s="20" t="s">
        <v>54</v>
      </c>
      <c r="C12" s="26">
        <v>1.9</v>
      </c>
      <c r="D12" s="26">
        <v>751.8</v>
      </c>
      <c r="E12" s="26">
        <v>556.79999999999995</v>
      </c>
      <c r="F12" s="26">
        <f t="shared" si="0"/>
        <v>74.062250598563452</v>
      </c>
      <c r="G12" s="26" t="s">
        <v>115</v>
      </c>
    </row>
    <row r="13" spans="1:7" ht="14.25" customHeight="1">
      <c r="A13" s="29" t="s">
        <v>55</v>
      </c>
      <c r="B13" s="30">
        <v>1.06E+16</v>
      </c>
      <c r="C13" s="26">
        <v>249.7</v>
      </c>
      <c r="D13" s="26">
        <v>5471.2</v>
      </c>
      <c r="E13" s="26">
        <v>863.9</v>
      </c>
      <c r="F13" s="26">
        <f t="shared" si="0"/>
        <v>15.789954671735634</v>
      </c>
      <c r="G13" s="26" t="s">
        <v>99</v>
      </c>
    </row>
    <row r="14" spans="1:7" ht="27.75" customHeight="1">
      <c r="A14" s="29" t="s">
        <v>56</v>
      </c>
      <c r="B14" s="20" t="s">
        <v>57</v>
      </c>
      <c r="C14" s="39">
        <v>29.2</v>
      </c>
      <c r="D14" s="26">
        <v>1059.9000000000001</v>
      </c>
      <c r="E14" s="26">
        <v>63.3</v>
      </c>
      <c r="F14" s="26">
        <f t="shared" si="0"/>
        <v>5.9722615341069902</v>
      </c>
      <c r="G14" s="26" t="s">
        <v>102</v>
      </c>
    </row>
    <row r="15" spans="1:7" ht="12.75" customHeight="1">
      <c r="A15" s="29" t="s">
        <v>58</v>
      </c>
      <c r="B15" s="20" t="s">
        <v>59</v>
      </c>
      <c r="C15" s="26">
        <v>220.6</v>
      </c>
      <c r="D15" s="26">
        <v>4411.3</v>
      </c>
      <c r="E15" s="26">
        <v>800.5</v>
      </c>
      <c r="F15" s="26">
        <f t="shared" si="0"/>
        <v>18.146578106227189</v>
      </c>
      <c r="G15" s="26" t="s">
        <v>98</v>
      </c>
    </row>
    <row r="16" spans="1:7" ht="12.75" customHeight="1">
      <c r="A16" s="29" t="s">
        <v>60</v>
      </c>
      <c r="B16" s="30">
        <v>1.08E+16</v>
      </c>
      <c r="C16" s="26">
        <v>0</v>
      </c>
      <c r="D16" s="26">
        <v>1.4</v>
      </c>
      <c r="E16" s="26">
        <v>1.4</v>
      </c>
      <c r="F16" s="26">
        <f t="shared" si="0"/>
        <v>100</v>
      </c>
      <c r="G16" s="26" t="s">
        <v>113</v>
      </c>
    </row>
    <row r="17" spans="1:7" ht="54.75" customHeight="1">
      <c r="A17" s="29" t="s">
        <v>61</v>
      </c>
      <c r="B17" s="30">
        <v>1.11E+16</v>
      </c>
      <c r="C17" s="26">
        <v>88.5</v>
      </c>
      <c r="D17" s="26">
        <v>162.30000000000001</v>
      </c>
      <c r="E17" s="26">
        <v>52.4</v>
      </c>
      <c r="F17" s="26">
        <f t="shared" si="0"/>
        <v>32.285890326555759</v>
      </c>
      <c r="G17" s="26">
        <f t="shared" si="1"/>
        <v>59.209039548022602</v>
      </c>
    </row>
    <row r="18" spans="1:7" ht="27.75" customHeight="1">
      <c r="A18" s="29" t="s">
        <v>62</v>
      </c>
      <c r="B18" s="20" t="s">
        <v>63</v>
      </c>
      <c r="C18" s="26">
        <v>88.5</v>
      </c>
      <c r="D18" s="26">
        <v>100</v>
      </c>
      <c r="E18" s="26">
        <v>25.2</v>
      </c>
      <c r="F18" s="26">
        <f t="shared" si="0"/>
        <v>25.2</v>
      </c>
      <c r="G18" s="26">
        <f t="shared" si="1"/>
        <v>28.474576271186443</v>
      </c>
    </row>
    <row r="19" spans="1:7" ht="27.75" customHeight="1">
      <c r="A19" s="29" t="s">
        <v>94</v>
      </c>
      <c r="B19" s="20" t="s">
        <v>95</v>
      </c>
      <c r="C19" s="26">
        <v>0</v>
      </c>
      <c r="D19" s="26">
        <v>2.2999999999999998</v>
      </c>
      <c r="E19" s="26">
        <v>0</v>
      </c>
      <c r="F19" s="26">
        <v>0</v>
      </c>
      <c r="G19" s="26">
        <v>0</v>
      </c>
    </row>
    <row r="20" spans="1:7" ht="132" customHeight="1">
      <c r="A20" s="29" t="s">
        <v>64</v>
      </c>
      <c r="B20" s="20" t="s">
        <v>65</v>
      </c>
      <c r="C20" s="26">
        <v>27.2</v>
      </c>
      <c r="D20" s="26">
        <v>60</v>
      </c>
      <c r="E20" s="26">
        <v>27.2</v>
      </c>
      <c r="F20" s="26">
        <f t="shared" si="0"/>
        <v>45.333333333333329</v>
      </c>
      <c r="G20" s="26">
        <f t="shared" si="1"/>
        <v>100</v>
      </c>
    </row>
    <row r="21" spans="1:7" ht="30" customHeight="1">
      <c r="A21" s="29" t="s">
        <v>66</v>
      </c>
      <c r="B21" s="20" t="s">
        <v>67</v>
      </c>
      <c r="C21" s="26">
        <v>0.9</v>
      </c>
      <c r="D21" s="26">
        <v>10</v>
      </c>
      <c r="E21" s="26">
        <v>2.6</v>
      </c>
      <c r="F21" s="26">
        <f t="shared" si="0"/>
        <v>26</v>
      </c>
      <c r="G21" s="26" t="s">
        <v>116</v>
      </c>
    </row>
    <row r="22" spans="1:7" ht="28.5" customHeight="1">
      <c r="A22" s="29" t="s">
        <v>68</v>
      </c>
      <c r="B22" s="20" t="s">
        <v>69</v>
      </c>
      <c r="C22" s="26">
        <v>1.5</v>
      </c>
      <c r="D22" s="26">
        <v>0</v>
      </c>
      <c r="E22" s="26">
        <v>0</v>
      </c>
      <c r="F22" s="26">
        <v>0</v>
      </c>
      <c r="G22" s="26">
        <v>0</v>
      </c>
    </row>
    <row r="23" spans="1:7" ht="18" customHeight="1">
      <c r="A23" s="29" t="s">
        <v>111</v>
      </c>
      <c r="B23" s="20" t="s">
        <v>112</v>
      </c>
      <c r="C23" s="26">
        <v>4.7</v>
      </c>
      <c r="D23" s="26">
        <v>0</v>
      </c>
      <c r="E23" s="26">
        <v>0</v>
      </c>
      <c r="F23" s="26">
        <v>0</v>
      </c>
      <c r="G23" s="26">
        <v>0</v>
      </c>
    </row>
    <row r="24" spans="1:7" ht="41.25" customHeight="1">
      <c r="A24" s="29" t="s">
        <v>70</v>
      </c>
      <c r="B24" s="20" t="s">
        <v>71</v>
      </c>
      <c r="C24" s="26">
        <f>C25+C29+C30</f>
        <v>351.8</v>
      </c>
      <c r="D24" s="26">
        <f>D25+D28+D29+D30</f>
        <v>3503.7</v>
      </c>
      <c r="E24" s="26">
        <f>E25+E28+E29+E30</f>
        <v>1233</v>
      </c>
      <c r="F24" s="26">
        <f t="shared" si="0"/>
        <v>35.191369124068842</v>
      </c>
      <c r="G24" s="26" t="s">
        <v>99</v>
      </c>
    </row>
    <row r="25" spans="1:7" ht="54" customHeight="1">
      <c r="A25" s="29" t="s">
        <v>72</v>
      </c>
      <c r="B25" s="20" t="s">
        <v>73</v>
      </c>
      <c r="C25" s="26">
        <v>62.9</v>
      </c>
      <c r="D25" s="26">
        <v>266.3</v>
      </c>
      <c r="E25" s="26">
        <v>129.5</v>
      </c>
      <c r="F25" s="26">
        <f t="shared" si="0"/>
        <v>48.62936537739391</v>
      </c>
      <c r="G25" s="26" t="s">
        <v>117</v>
      </c>
    </row>
    <row r="26" spans="1:7" ht="117" hidden="1" customHeight="1">
      <c r="A26" s="29" t="s">
        <v>74</v>
      </c>
      <c r="B26" s="20" t="s">
        <v>75</v>
      </c>
      <c r="C26" s="26">
        <v>62.9</v>
      </c>
      <c r="D26" s="26">
        <v>266.3</v>
      </c>
      <c r="E26" s="26">
        <v>129.5</v>
      </c>
      <c r="F26" s="26">
        <f t="shared" si="0"/>
        <v>48.62936537739391</v>
      </c>
      <c r="G26" s="26">
        <f t="shared" si="1"/>
        <v>205.88235294117649</v>
      </c>
    </row>
    <row r="27" spans="1:7" ht="58.5" customHeight="1">
      <c r="A27" s="29" t="s">
        <v>74</v>
      </c>
      <c r="B27" s="20" t="s">
        <v>75</v>
      </c>
      <c r="C27" s="19">
        <v>62.9</v>
      </c>
      <c r="D27" s="19">
        <v>266.3</v>
      </c>
      <c r="E27" s="19">
        <v>129.5</v>
      </c>
      <c r="F27" s="37">
        <f t="shared" si="0"/>
        <v>48.62936537739391</v>
      </c>
      <c r="G27" s="26" t="s">
        <v>117</v>
      </c>
    </row>
    <row r="28" spans="1:7" ht="79.5" customHeight="1">
      <c r="A28" s="55" t="s">
        <v>96</v>
      </c>
      <c r="B28" s="56" t="s">
        <v>97</v>
      </c>
      <c r="C28" s="57">
        <v>0</v>
      </c>
      <c r="D28" s="57">
        <v>500</v>
      </c>
      <c r="E28" s="26">
        <v>0</v>
      </c>
      <c r="F28" s="26">
        <v>0</v>
      </c>
      <c r="G28" s="26">
        <v>0</v>
      </c>
    </row>
    <row r="29" spans="1:7" ht="70.5" customHeight="1">
      <c r="A29" s="29" t="s">
        <v>76</v>
      </c>
      <c r="B29" s="20" t="s">
        <v>77</v>
      </c>
      <c r="C29" s="26">
        <v>67.099999999999994</v>
      </c>
      <c r="D29" s="26">
        <v>207.3</v>
      </c>
      <c r="E29" s="26">
        <v>82.4</v>
      </c>
      <c r="F29" s="26">
        <f t="shared" si="0"/>
        <v>39.749155812831646</v>
      </c>
      <c r="G29" s="26">
        <f t="shared" si="1"/>
        <v>122.80178837555889</v>
      </c>
    </row>
    <row r="30" spans="1:7" ht="18.75" customHeight="1">
      <c r="A30" s="29" t="s">
        <v>78</v>
      </c>
      <c r="B30" s="20" t="s">
        <v>79</v>
      </c>
      <c r="C30" s="26">
        <v>221.8</v>
      </c>
      <c r="D30" s="26">
        <v>2530.1</v>
      </c>
      <c r="E30" s="26">
        <v>1021.1</v>
      </c>
      <c r="F30" s="26">
        <f t="shared" si="0"/>
        <v>40.358088613098296</v>
      </c>
      <c r="G30" s="26" t="s">
        <v>118</v>
      </c>
    </row>
    <row r="31" spans="1:7" ht="41.25" customHeight="1">
      <c r="A31" s="29" t="s">
        <v>80</v>
      </c>
      <c r="B31" s="20" t="s">
        <v>81</v>
      </c>
      <c r="C31" s="26">
        <v>221.8</v>
      </c>
      <c r="D31" s="26">
        <v>2530.1</v>
      </c>
      <c r="E31" s="26">
        <v>1021.1</v>
      </c>
      <c r="F31" s="26">
        <f t="shared" si="0"/>
        <v>40.358088613098296</v>
      </c>
      <c r="G31" s="26" t="s">
        <v>118</v>
      </c>
    </row>
    <row r="32" spans="1:7" ht="21" customHeight="1">
      <c r="A32" s="48" t="s">
        <v>4</v>
      </c>
      <c r="B32" s="49"/>
      <c r="C32" s="40">
        <f>C34+C38+C40+C43+C46</f>
        <v>2042</v>
      </c>
      <c r="D32" s="40">
        <f>D34+D38+D40+D43+D46+D48</f>
        <v>12804.4</v>
      </c>
      <c r="E32" s="40">
        <f>E34+E38+E40+E43+E46+E48</f>
        <v>3848.6</v>
      </c>
      <c r="F32" s="40">
        <f>E32/D32*100</f>
        <v>30.056855455937022</v>
      </c>
      <c r="G32" s="40">
        <f>E32/C32*100</f>
        <v>188.4720861900098</v>
      </c>
    </row>
    <row r="33" spans="1:7">
      <c r="A33" s="2" t="s">
        <v>3</v>
      </c>
      <c r="B33" s="15"/>
      <c r="C33" s="50"/>
      <c r="D33" s="41"/>
      <c r="E33" s="41"/>
      <c r="F33" s="40"/>
      <c r="G33" s="40"/>
    </row>
    <row r="34" spans="1:7" ht="18.75" customHeight="1">
      <c r="A34" s="2" t="s">
        <v>5</v>
      </c>
      <c r="B34" s="16" t="s">
        <v>6</v>
      </c>
      <c r="C34" s="51">
        <v>602.4</v>
      </c>
      <c r="D34" s="42">
        <v>4645.7</v>
      </c>
      <c r="E34" s="42">
        <v>1549.8</v>
      </c>
      <c r="F34" s="43">
        <f t="shared" ref="F34:F49" si="2">E34/D34*100</f>
        <v>33.359881180446429</v>
      </c>
      <c r="G34" s="43" t="s">
        <v>100</v>
      </c>
    </row>
    <row r="35" spans="1:7" ht="53.25" customHeight="1">
      <c r="A35" s="2" t="s">
        <v>7</v>
      </c>
      <c r="B35" s="17" t="s">
        <v>8</v>
      </c>
      <c r="C35" s="51">
        <v>600.29999999999995</v>
      </c>
      <c r="D35" s="44">
        <v>4026.4</v>
      </c>
      <c r="E35" s="42">
        <v>1545</v>
      </c>
      <c r="F35" s="43">
        <f t="shared" si="2"/>
        <v>38.371746473276374</v>
      </c>
      <c r="G35" s="43" t="s">
        <v>100</v>
      </c>
    </row>
    <row r="36" spans="1:7">
      <c r="A36" s="2" t="s">
        <v>9</v>
      </c>
      <c r="B36" s="16" t="s">
        <v>10</v>
      </c>
      <c r="C36" s="51">
        <v>0</v>
      </c>
      <c r="D36" s="44">
        <v>5</v>
      </c>
      <c r="E36" s="42">
        <v>0</v>
      </c>
      <c r="F36" s="43">
        <f t="shared" si="2"/>
        <v>0</v>
      </c>
      <c r="G36" s="43">
        <v>0</v>
      </c>
    </row>
    <row r="37" spans="1:7" ht="31.5" customHeight="1">
      <c r="A37" s="2" t="s">
        <v>11</v>
      </c>
      <c r="B37" s="16" t="s">
        <v>12</v>
      </c>
      <c r="C37" s="51">
        <v>2.1</v>
      </c>
      <c r="D37" s="42">
        <v>614.29999999999995</v>
      </c>
      <c r="E37" s="42">
        <v>4.8</v>
      </c>
      <c r="F37" s="43">
        <f t="shared" si="2"/>
        <v>0.78137717727494704</v>
      </c>
      <c r="G37" s="43" t="s">
        <v>119</v>
      </c>
    </row>
    <row r="38" spans="1:7" ht="17.25" customHeight="1">
      <c r="A38" s="2" t="s">
        <v>13</v>
      </c>
      <c r="B38" s="16" t="s">
        <v>14</v>
      </c>
      <c r="C38" s="51">
        <v>67.099999999999994</v>
      </c>
      <c r="D38" s="42">
        <v>207.3</v>
      </c>
      <c r="E38" s="42">
        <v>82.4</v>
      </c>
      <c r="F38" s="43">
        <f t="shared" si="2"/>
        <v>39.749155812831646</v>
      </c>
      <c r="G38" s="43">
        <f t="shared" ref="G38:G44" si="3">E38/C38*100</f>
        <v>122.80178837555889</v>
      </c>
    </row>
    <row r="39" spans="1:7" ht="25.5">
      <c r="A39" s="2" t="s">
        <v>15</v>
      </c>
      <c r="B39" s="16" t="s">
        <v>16</v>
      </c>
      <c r="C39" s="51">
        <v>67.099999999999994</v>
      </c>
      <c r="D39" s="42">
        <v>207.3</v>
      </c>
      <c r="E39" s="42">
        <v>82.4</v>
      </c>
      <c r="F39" s="43">
        <f t="shared" si="2"/>
        <v>39.749155812831646</v>
      </c>
      <c r="G39" s="43">
        <f t="shared" si="3"/>
        <v>122.80178837555889</v>
      </c>
    </row>
    <row r="40" spans="1:7" ht="15.75" customHeight="1">
      <c r="A40" s="2" t="s">
        <v>17</v>
      </c>
      <c r="B40" s="16" t="s">
        <v>18</v>
      </c>
      <c r="C40" s="51">
        <v>757.2</v>
      </c>
      <c r="D40" s="42">
        <v>3307</v>
      </c>
      <c r="E40" s="42">
        <v>441.1</v>
      </c>
      <c r="F40" s="43">
        <f t="shared" si="2"/>
        <v>13.338373147868159</v>
      </c>
      <c r="G40" s="43">
        <f t="shared" si="3"/>
        <v>58.254094030639195</v>
      </c>
    </row>
    <row r="41" spans="1:7" ht="27" customHeight="1">
      <c r="A41" s="2" t="s">
        <v>19</v>
      </c>
      <c r="B41" s="16" t="s">
        <v>20</v>
      </c>
      <c r="C41" s="51">
        <v>676.7</v>
      </c>
      <c r="D41" s="42">
        <v>3231.5</v>
      </c>
      <c r="E41" s="42">
        <v>441.1</v>
      </c>
      <c r="F41" s="43">
        <f t="shared" si="2"/>
        <v>13.650007736345351</v>
      </c>
      <c r="G41" s="43">
        <f t="shared" si="3"/>
        <v>65.183981084675636</v>
      </c>
    </row>
    <row r="42" spans="1:7" ht="27.75" customHeight="1">
      <c r="A42" s="2" t="s">
        <v>21</v>
      </c>
      <c r="B42" s="16" t="s">
        <v>22</v>
      </c>
      <c r="C42" s="51">
        <v>80.5</v>
      </c>
      <c r="D42" s="42">
        <v>75.5</v>
      </c>
      <c r="E42" s="42">
        <v>0</v>
      </c>
      <c r="F42" s="43">
        <f t="shared" si="2"/>
        <v>0</v>
      </c>
      <c r="G42" s="43">
        <f t="shared" si="3"/>
        <v>0</v>
      </c>
    </row>
    <row r="43" spans="1:7" ht="27.75" customHeight="1">
      <c r="A43" s="2" t="s">
        <v>23</v>
      </c>
      <c r="B43" s="16" t="s">
        <v>24</v>
      </c>
      <c r="C43" s="51">
        <v>78.5</v>
      </c>
      <c r="D43" s="42">
        <v>920.9</v>
      </c>
      <c r="E43" s="42">
        <v>372.7</v>
      </c>
      <c r="F43" s="43">
        <f t="shared" si="2"/>
        <v>40.471278097513306</v>
      </c>
      <c r="G43" s="43" t="s">
        <v>120</v>
      </c>
    </row>
    <row r="44" spans="1:7">
      <c r="A44" s="2" t="s">
        <v>25</v>
      </c>
      <c r="B44" s="16" t="s">
        <v>26</v>
      </c>
      <c r="C44" s="51">
        <v>1.1000000000000001</v>
      </c>
      <c r="D44" s="42">
        <v>2.7</v>
      </c>
      <c r="E44" s="42">
        <v>0</v>
      </c>
      <c r="F44" s="43">
        <f t="shared" si="2"/>
        <v>0</v>
      </c>
      <c r="G44" s="43">
        <f t="shared" si="3"/>
        <v>0</v>
      </c>
    </row>
    <row r="45" spans="1:7">
      <c r="A45" s="2" t="s">
        <v>27</v>
      </c>
      <c r="B45" s="16" t="s">
        <v>28</v>
      </c>
      <c r="C45" s="51">
        <v>77.400000000000006</v>
      </c>
      <c r="D45" s="42">
        <v>918.2</v>
      </c>
      <c r="E45" s="42">
        <v>372.7</v>
      </c>
      <c r="F45" s="43">
        <f t="shared" si="2"/>
        <v>40.590285340884336</v>
      </c>
      <c r="G45" s="43" t="s">
        <v>121</v>
      </c>
    </row>
    <row r="46" spans="1:7" ht="25.5">
      <c r="A46" s="2" t="s">
        <v>29</v>
      </c>
      <c r="B46" s="16" t="s">
        <v>30</v>
      </c>
      <c r="C46" s="51">
        <v>536.79999999999995</v>
      </c>
      <c r="D46" s="42">
        <v>3722.5</v>
      </c>
      <c r="E46" s="42">
        <v>1402.5</v>
      </c>
      <c r="F46" s="43">
        <f t="shared" si="2"/>
        <v>37.676292813969106</v>
      </c>
      <c r="G46" s="43" t="s">
        <v>100</v>
      </c>
    </row>
    <row r="47" spans="1:7">
      <c r="A47" s="2" t="s">
        <v>31</v>
      </c>
      <c r="B47" s="16" t="s">
        <v>32</v>
      </c>
      <c r="C47" s="51">
        <v>536.79999999999995</v>
      </c>
      <c r="D47" s="42">
        <v>3722.5</v>
      </c>
      <c r="E47" s="42">
        <v>1402.5</v>
      </c>
      <c r="F47" s="43">
        <f t="shared" si="2"/>
        <v>37.676292813969106</v>
      </c>
      <c r="G47" s="43" t="s">
        <v>100</v>
      </c>
    </row>
    <row r="48" spans="1:7">
      <c r="A48" s="2" t="s">
        <v>88</v>
      </c>
      <c r="B48" s="16" t="s">
        <v>90</v>
      </c>
      <c r="C48" s="51">
        <v>0</v>
      </c>
      <c r="D48" s="42">
        <v>1</v>
      </c>
      <c r="E48" s="42">
        <v>0.1</v>
      </c>
      <c r="F48" s="43">
        <f t="shared" si="2"/>
        <v>10</v>
      </c>
      <c r="G48" s="43">
        <v>0</v>
      </c>
    </row>
    <row r="49" spans="1:7">
      <c r="A49" s="2" t="s">
        <v>89</v>
      </c>
      <c r="B49" s="16" t="s">
        <v>91</v>
      </c>
      <c r="C49" s="51">
        <v>0</v>
      </c>
      <c r="D49" s="42">
        <v>1</v>
      </c>
      <c r="E49" s="42">
        <v>0.1</v>
      </c>
      <c r="F49" s="43">
        <f t="shared" si="2"/>
        <v>10</v>
      </c>
      <c r="G49" s="43">
        <v>0</v>
      </c>
    </row>
    <row r="50" spans="1:7" ht="25.5">
      <c r="A50" s="9" t="s">
        <v>33</v>
      </c>
      <c r="B50" s="14"/>
      <c r="C50" s="12">
        <f>C5-C32</f>
        <v>-442.40000000000009</v>
      </c>
      <c r="D50" s="12">
        <f>D5-D32</f>
        <v>-142.99999999999818</v>
      </c>
      <c r="E50" s="12">
        <f>E5-E32</f>
        <v>494.09999999999991</v>
      </c>
      <c r="F50" s="12"/>
      <c r="G50" s="12"/>
    </row>
    <row r="51" spans="1:7" ht="25.5">
      <c r="A51" s="10" t="s">
        <v>34</v>
      </c>
      <c r="B51" s="18"/>
      <c r="C51" s="11">
        <f>C53</f>
        <v>442.40000000000009</v>
      </c>
      <c r="D51" s="11">
        <f t="shared" ref="D51:E51" si="4">D53</f>
        <v>143</v>
      </c>
      <c r="E51" s="11">
        <f t="shared" si="4"/>
        <v>-494.09999999999991</v>
      </c>
      <c r="F51" s="11"/>
      <c r="G51" s="11"/>
    </row>
    <row r="52" spans="1:7">
      <c r="A52" s="2" t="s">
        <v>3</v>
      </c>
      <c r="B52" s="16"/>
      <c r="C52" s="12"/>
      <c r="D52" s="13"/>
      <c r="E52" s="12"/>
      <c r="F52" s="13"/>
      <c r="G52" s="13"/>
    </row>
    <row r="53" spans="1:7" ht="25.5">
      <c r="A53" s="2" t="s">
        <v>35</v>
      </c>
      <c r="B53" s="16" t="s">
        <v>36</v>
      </c>
      <c r="C53" s="12">
        <f>C54+C55</f>
        <v>442.40000000000009</v>
      </c>
      <c r="D53" s="13">
        <f t="shared" ref="D53:E53" si="5">D54+D55</f>
        <v>143</v>
      </c>
      <c r="E53" s="12">
        <f t="shared" si="5"/>
        <v>-494.09999999999991</v>
      </c>
      <c r="F53" s="13"/>
      <c r="G53" s="13"/>
    </row>
    <row r="54" spans="1:7" ht="25.5">
      <c r="A54" s="2" t="s">
        <v>37</v>
      </c>
      <c r="B54" s="16" t="s">
        <v>38</v>
      </c>
      <c r="C54" s="12">
        <v>-1615.6</v>
      </c>
      <c r="D54" s="13">
        <v>-12661.4</v>
      </c>
      <c r="E54" s="12">
        <v>-4373.5</v>
      </c>
      <c r="F54" s="13"/>
      <c r="G54" s="13"/>
    </row>
    <row r="55" spans="1:7" ht="29.25" customHeight="1">
      <c r="A55" s="2" t="s">
        <v>39</v>
      </c>
      <c r="B55" s="16" t="s">
        <v>40</v>
      </c>
      <c r="C55" s="12">
        <v>2058</v>
      </c>
      <c r="D55" s="13">
        <v>12804.4</v>
      </c>
      <c r="E55" s="12">
        <v>3879.4</v>
      </c>
      <c r="F55" s="13"/>
      <c r="G55" s="13"/>
    </row>
    <row r="59" spans="1:7" ht="14.25">
      <c r="A59" s="53" t="s">
        <v>85</v>
      </c>
      <c r="B59" s="53"/>
      <c r="C59" s="53"/>
      <c r="D59" s="53"/>
      <c r="E59" s="53"/>
      <c r="F59" s="53"/>
      <c r="G59" s="53"/>
    </row>
  </sheetData>
  <mergeCells count="2">
    <mergeCell ref="A59:G59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6" sqref="B6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54" t="s">
        <v>122</v>
      </c>
      <c r="B2" s="53"/>
      <c r="C2" s="53"/>
      <c r="D2" s="53"/>
      <c r="E2" s="53"/>
      <c r="F2" s="53"/>
      <c r="G2" s="53"/>
    </row>
    <row r="3" spans="1:7">
      <c r="G3" s="5"/>
    </row>
    <row r="4" spans="1:7" ht="70.5" customHeight="1">
      <c r="A4" s="1" t="s">
        <v>41</v>
      </c>
      <c r="B4" s="1" t="s">
        <v>42</v>
      </c>
      <c r="C4" s="27" t="s">
        <v>108</v>
      </c>
      <c r="D4" s="27" t="s">
        <v>109</v>
      </c>
      <c r="E4" s="27" t="s">
        <v>123</v>
      </c>
      <c r="F4" s="27" t="s">
        <v>92</v>
      </c>
      <c r="G4" s="27" t="s">
        <v>87</v>
      </c>
    </row>
    <row r="5" spans="1:7" ht="44.25" customHeight="1">
      <c r="A5" s="9" t="s">
        <v>43</v>
      </c>
      <c r="B5" s="28">
        <v>8</v>
      </c>
      <c r="C5" s="21">
        <v>284.39999999999998</v>
      </c>
      <c r="D5" s="21">
        <v>1650.9</v>
      </c>
      <c r="E5" s="21">
        <v>716.3</v>
      </c>
      <c r="F5" s="21">
        <f>E5/D5*100</f>
        <v>43.388454782239982</v>
      </c>
      <c r="G5" s="21" t="s">
        <v>114</v>
      </c>
    </row>
    <row r="6" spans="1:7" ht="42.75" customHeight="1">
      <c r="A6" s="2" t="s">
        <v>44</v>
      </c>
      <c r="B6" s="28">
        <v>5.5</v>
      </c>
      <c r="C6" s="8">
        <v>358.7</v>
      </c>
      <c r="D6" s="8">
        <v>1693.9</v>
      </c>
      <c r="E6" s="8">
        <v>686</v>
      </c>
      <c r="F6" s="8">
        <f>E6/D6*100</f>
        <v>40.498258456815627</v>
      </c>
      <c r="G6" s="8">
        <f>E6/C6*100</f>
        <v>191.24616671313075</v>
      </c>
    </row>
    <row r="10" spans="1:7">
      <c r="A10" s="53" t="s">
        <v>46</v>
      </c>
      <c r="B10" s="53"/>
      <c r="C10" s="53"/>
      <c r="D10" s="53"/>
      <c r="E10" s="53"/>
      <c r="F10" s="53"/>
      <c r="G10" s="5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4"/>
  <sheetViews>
    <sheetView tabSelected="1" topLeftCell="A7" workbookViewId="0">
      <selection activeCell="E10" sqref="E10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54" t="s">
        <v>124</v>
      </c>
      <c r="B2" s="53"/>
      <c r="C2" s="53"/>
      <c r="D2" s="53"/>
      <c r="E2" s="53"/>
      <c r="F2" s="53"/>
    </row>
    <row r="3" spans="1:6">
      <c r="F3" s="5"/>
    </row>
    <row r="4" spans="1:6" ht="66.75" customHeight="1">
      <c r="A4" s="3" t="s">
        <v>82</v>
      </c>
      <c r="B4" s="27" t="s">
        <v>125</v>
      </c>
      <c r="C4" s="27" t="s">
        <v>109</v>
      </c>
      <c r="D4" s="27" t="s">
        <v>126</v>
      </c>
      <c r="E4" s="27" t="s">
        <v>92</v>
      </c>
      <c r="F4" s="27" t="s">
        <v>87</v>
      </c>
    </row>
    <row r="5" spans="1:6" ht="67.5" customHeight="1">
      <c r="A5" s="31" t="s">
        <v>104</v>
      </c>
      <c r="B5" s="23">
        <v>0</v>
      </c>
      <c r="C5" s="23">
        <v>2</v>
      </c>
      <c r="D5" s="23">
        <v>0</v>
      </c>
      <c r="E5" s="19">
        <f>D5/C5*100</f>
        <v>0</v>
      </c>
      <c r="F5" s="19">
        <v>0</v>
      </c>
    </row>
    <row r="6" spans="1:6" ht="65.25" customHeight="1">
      <c r="A6" s="35" t="s">
        <v>103</v>
      </c>
      <c r="B6" s="23">
        <v>0</v>
      </c>
      <c r="C6" s="23">
        <v>2</v>
      </c>
      <c r="D6" s="23">
        <v>0</v>
      </c>
      <c r="E6" s="19">
        <f>D6/C6*100</f>
        <v>0</v>
      </c>
      <c r="F6" s="19">
        <v>0</v>
      </c>
    </row>
    <row r="7" spans="1:6" ht="52.5" customHeight="1">
      <c r="A7" s="32" t="s">
        <v>105</v>
      </c>
      <c r="B7" s="23">
        <v>676.7</v>
      </c>
      <c r="C7" s="23">
        <v>3231.5</v>
      </c>
      <c r="D7" s="23">
        <v>441.1</v>
      </c>
      <c r="E7" s="19">
        <f>D7/C7*100</f>
        <v>13.650007736345351</v>
      </c>
      <c r="F7" s="26">
        <f>D7/B7*100</f>
        <v>65.183981084675636</v>
      </c>
    </row>
    <row r="8" spans="1:6" ht="90" customHeight="1">
      <c r="A8" s="33" t="s">
        <v>106</v>
      </c>
      <c r="B8" s="23">
        <v>0</v>
      </c>
      <c r="C8" s="23">
        <v>36.5</v>
      </c>
      <c r="D8" s="23">
        <v>0</v>
      </c>
      <c r="E8" s="19">
        <f t="shared" ref="E8:E9" si="0">D8/C8*100</f>
        <v>0</v>
      </c>
      <c r="F8" s="26">
        <v>0</v>
      </c>
    </row>
    <row r="9" spans="1:6" ht="66" customHeight="1">
      <c r="A9" s="34" t="s">
        <v>93</v>
      </c>
      <c r="B9" s="23">
        <v>77.400000000000006</v>
      </c>
      <c r="C9" s="23">
        <v>918.2</v>
      </c>
      <c r="D9" s="23">
        <v>372.7</v>
      </c>
      <c r="E9" s="19">
        <f t="shared" si="0"/>
        <v>40.590285340884336</v>
      </c>
      <c r="F9" s="26" t="s">
        <v>127</v>
      </c>
    </row>
    <row r="10" spans="1:6" ht="15" customHeight="1">
      <c r="A10" s="22" t="s">
        <v>83</v>
      </c>
      <c r="B10" s="24">
        <f>B5+B6+B7+B8+B9</f>
        <v>754.1</v>
      </c>
      <c r="C10" s="24">
        <f t="shared" ref="C10:D10" si="1">C5+C6+C7+C8+C9</f>
        <v>4190.2</v>
      </c>
      <c r="D10" s="24">
        <f t="shared" si="1"/>
        <v>813.8</v>
      </c>
      <c r="E10" s="24">
        <f t="shared" ref="E10" si="2">D10/C10*100</f>
        <v>19.421507326619253</v>
      </c>
      <c r="F10" s="52">
        <f t="shared" ref="F10" si="3">D10/B10*100</f>
        <v>107.91672192016972</v>
      </c>
    </row>
    <row r="14" spans="1:6">
      <c r="A14" s="53" t="s">
        <v>84</v>
      </c>
      <c r="B14" s="53"/>
      <c r="C14" s="53"/>
      <c r="D14" s="53"/>
      <c r="E14" s="53"/>
      <c r="F14" s="53"/>
    </row>
  </sheetData>
  <mergeCells count="2">
    <mergeCell ref="A2:F2"/>
    <mergeCell ref="A14:F1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2019-07-24T12:36:15Z</cp:lastPrinted>
  <dcterms:created xsi:type="dcterms:W3CDTF">2017-04-17T10:25:39Z</dcterms:created>
  <dcterms:modified xsi:type="dcterms:W3CDTF">2019-07-24T12:36:20Z</dcterms:modified>
</cp:coreProperties>
</file>