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55" windowHeight="9525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34" i="1"/>
  <c r="G11"/>
  <c r="G12"/>
  <c r="G13"/>
  <c r="G14"/>
  <c r="G16"/>
  <c r="G19"/>
  <c r="G20"/>
  <c r="G22"/>
  <c r="G23"/>
  <c r="G24"/>
  <c r="G25"/>
  <c r="F7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E18"/>
  <c r="D18"/>
  <c r="C18"/>
  <c r="F18" l="1"/>
  <c r="G31" l="1"/>
  <c r="G35"/>
  <c r="G39"/>
  <c r="G40"/>
  <c r="G41"/>
  <c r="G42"/>
  <c r="F31"/>
  <c r="F32"/>
  <c r="F33"/>
  <c r="F34"/>
  <c r="F35"/>
  <c r="F36"/>
  <c r="F37"/>
  <c r="F38"/>
  <c r="F39"/>
  <c r="F40"/>
  <c r="F41"/>
  <c r="F42"/>
  <c r="C7" i="3" l="1"/>
  <c r="D7"/>
  <c r="B7"/>
  <c r="E7"/>
  <c r="E6"/>
  <c r="F5"/>
  <c r="E5"/>
  <c r="C28" i="1"/>
  <c r="D28"/>
  <c r="E28"/>
  <c r="E43" s="1"/>
  <c r="D43" l="1"/>
  <c r="D46"/>
  <c r="D44" s="1"/>
  <c r="E46"/>
  <c r="E44" s="1"/>
  <c r="C46" l="1"/>
  <c r="C44" s="1"/>
  <c r="C43"/>
  <c r="F5" i="2"/>
  <c r="G5"/>
  <c r="G30" i="1"/>
  <c r="F30"/>
  <c r="G6"/>
  <c r="F6"/>
  <c r="G4"/>
  <c r="F4"/>
  <c r="G6" i="2"/>
  <c r="F6"/>
  <c r="F28" i="1" l="1"/>
  <c r="G28"/>
</calcChain>
</file>

<file path=xl/sharedStrings.xml><?xml version="1.0" encoding="utf-8"?>
<sst xmlns="http://schemas.openxmlformats.org/spreadsheetml/2006/main" count="117" uniqueCount="102">
  <si>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</si>
  <si>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</si>
  <si>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</si>
  <si>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</si>
  <si>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</si>
  <si>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</si>
  <si>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</si>
  <si>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</si>
  <si>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</si>
  <si>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</si>
  <si>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</si>
  <si>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</si>
  <si>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</si>
  <si>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</si>
  <si>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</si>
  <si>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</si>
  <si>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</si>
  <si>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</si>
  <si>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</si>
  <si>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</si>
  <si>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</si>
  <si>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</si>
  <si>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</si>
  <si>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</si>
  <si>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</si>
  <si>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</si>
  <si>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</si>
  <si>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</si>
  <si>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</si>
  <si>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</si>
  <si>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</si>
  <si>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</si>
  <si>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</si>
  <si>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</si>
  <si>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</si>
  <si>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</si>
  <si>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</si>
  <si>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</si>
  <si>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</si>
  <si>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</si>
  <si>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</si>
  <si>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</si>
  <si>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</si>
  <si>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>% исполнения плана                       2018 года</t>
  </si>
  <si>
    <t>% исполнения 2018 года к 2017 году</t>
  </si>
  <si>
    <t>% исполнения плана 2018 года</t>
  </si>
  <si>
    <t>00 0412 0000000000 000</t>
  </si>
  <si>
    <t>Другие вопросы в области национальной экономики</t>
  </si>
  <si>
    <t>00 0107 0000000000 000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</si>
  <si>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</si>
  <si>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</si>
  <si>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</si>
  <si>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</si>
  <si>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</si>
  <si>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</si>
  <si>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</si>
  <si>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</si>
  <si>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</si>
  <si>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</si>
  <si>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</si>
  <si>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</si>
  <si>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</si>
  <si>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</si>
  <si>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11105020000000120</t>
  </si>
  <si>
    <t>Штрафы, санкции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</si>
  <si>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</si>
  <si>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</si>
  <si>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</si>
  <si>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</si>
  <si>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</si>
  <si>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</si>
  <si>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</si>
  <si>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>Субмидии местных инициативов</t>
  </si>
  <si>
    <t>20229999100073151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</si>
  <si>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</si>
  <si>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</si>
  <si>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</si>
  <si>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</si>
  <si>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</si>
  <si>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</si>
  <si>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</si>
  <si>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</si>
  <si>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Безвозмездные поступления физических лиц</t>
  </si>
  <si>
    <t>20705030100073180</t>
  </si>
  <si>
    <t>Безвозмездные поступления организаций</t>
  </si>
  <si>
    <t>20405099100073180</t>
  </si>
  <si>
    <t>Наименование муниципальной программы</t>
  </si>
  <si>
    <t>Исполнено на 1 января 2018 г. (тыс.руб)</t>
  </si>
  <si>
    <t>Утвержденные бюджетные назначения на           1 января 2019 г. (тыс.руб)</t>
  </si>
  <si>
    <t>Исполнено на 1 января 2019 г. (тыс.руб)</t>
  </si>
  <si>
    <t>ИТОГО: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</si>
  <si>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2019 года     
</t>
  </si>
  <si>
    <t xml:space="preserve">Сведения об исполнении бюджета Старожуковского муниципального образования                                                                               Базарно-Карабулакского муниципального района 
на 1 января 2019 года       
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</si>
  <si>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января 2019 года 
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</si>
  <si>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 на 2016-2018 г."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</si>
  <si>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 на 2018-2020г."</t>
  </si>
  <si>
    <t xml:space="preserve">св. 25 раз </t>
  </si>
  <si>
    <t>Начальник финансового управления                                                                       Е.А. Малышева</t>
  </si>
  <si>
    <t>св. 4 раз</t>
  </si>
  <si>
    <t>св. 9 раз</t>
  </si>
  <si>
    <t>св. 2 раз</t>
  </si>
  <si>
    <t>св. 6 раз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</si>
</sst>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1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1" fontId="1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5" zoomScaleNormal="85" workbookViewId="0">
      <selection activeCell="D35" sqref="D35"/>
    </sheetView>
  </sheetViews>
  <sheetFormatPr defaultRowHeight="15"/>
  <cols>
    <col min="1" max="1" width="32.285156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36" t="s">
        <v>92</v>
      </c>
      <c r="B1" s="35"/>
      <c r="C1" s="35"/>
      <c r="D1" s="35"/>
      <c r="E1" s="35"/>
      <c r="F1" s="35"/>
      <c r="G1" s="35"/>
    </row>
    <row r="2" spans="1:7">
      <c r="G2" s="4" t="s">
        <v>39</v>
      </c>
    </row>
    <row r="3" spans="1:7" ht="63.75" customHeight="1">
      <c r="A3" s="2" t="s">
        <v>0</v>
      </c>
      <c r="B3" s="2" t="s">
        <v>1</v>
      </c>
      <c r="C3" s="32" t="s">
        <v>87</v>
      </c>
      <c r="D3" s="32" t="s">
        <v>88</v>
      </c>
      <c r="E3" s="32" t="s">
        <v>89</v>
      </c>
      <c r="F3" s="2" t="s">
        <v>43</v>
      </c>
      <c r="G3" s="2" t="s">
        <v>44</v>
      </c>
    </row>
    <row r="4" spans="1:7" ht="15.75" customHeight="1">
      <c r="A4" s="5" t="s">
        <v>2</v>
      </c>
      <c r="B4" s="8"/>
      <c r="C4" s="29">
        <v>3349.7</v>
      </c>
      <c r="D4" s="29">
        <v>5996.7</v>
      </c>
      <c r="E4" s="29">
        <v>5341.7</v>
      </c>
      <c r="F4" s="29">
        <f>E4/D4*100</f>
        <v>89.077325862557743</v>
      </c>
      <c r="G4" s="29">
        <f>E4/C4*100</f>
        <v>159.46801206078158</v>
      </c>
    </row>
    <row r="5" spans="1:7" ht="15" customHeight="1">
      <c r="A5" s="19" t="s">
        <v>3</v>
      </c>
      <c r="B5" s="20"/>
      <c r="C5" s="30"/>
      <c r="D5" s="30"/>
      <c r="E5" s="30"/>
      <c r="F5" s="28"/>
      <c r="G5" s="28"/>
    </row>
    <row r="6" spans="1:7" ht="14.25" customHeight="1">
      <c r="A6" s="21" t="s">
        <v>49</v>
      </c>
      <c r="B6" s="22">
        <v>1E+16</v>
      </c>
      <c r="C6" s="34">
        <v>2155.6999999999998</v>
      </c>
      <c r="D6" s="28">
        <v>3256.4</v>
      </c>
      <c r="E6" s="34">
        <v>2601.4</v>
      </c>
      <c r="F6" s="28">
        <f t="shared" ref="F6:F27" si="0">E6/D6*100</f>
        <v>79.885763419727311</v>
      </c>
      <c r="G6" s="28">
        <f t="shared" ref="G6:G25" si="1">E6/C6*100</f>
        <v>120.67541865751265</v>
      </c>
    </row>
    <row r="7" spans="1:7" ht="16.5" customHeight="1">
      <c r="A7" s="21" t="s">
        <v>50</v>
      </c>
      <c r="B7" s="22">
        <v>1.01E+16</v>
      </c>
      <c r="C7" s="34">
        <v>101.8</v>
      </c>
      <c r="D7" s="34">
        <v>454.8</v>
      </c>
      <c r="E7" s="34">
        <v>454.8</v>
      </c>
      <c r="F7" s="28">
        <f t="shared" si="0"/>
        <v>100</v>
      </c>
      <c r="G7" s="28" t="s">
        <v>98</v>
      </c>
    </row>
    <row r="8" spans="1:7" ht="14.25" customHeight="1">
      <c r="A8" s="21" t="s">
        <v>51</v>
      </c>
      <c r="B8" s="23" t="s">
        <v>52</v>
      </c>
      <c r="C8" s="34">
        <v>101.8</v>
      </c>
      <c r="D8" s="34">
        <v>454.8</v>
      </c>
      <c r="E8" s="34">
        <v>454.8</v>
      </c>
      <c r="F8" s="28">
        <f t="shared" si="0"/>
        <v>100</v>
      </c>
      <c r="G8" s="28" t="s">
        <v>98</v>
      </c>
    </row>
    <row r="9" spans="1:7">
      <c r="A9" s="21" t="s">
        <v>53</v>
      </c>
      <c r="B9" s="22">
        <v>1.05E+16</v>
      </c>
      <c r="C9" s="34">
        <v>33.299999999999997</v>
      </c>
      <c r="D9" s="34">
        <v>360.1</v>
      </c>
      <c r="E9" s="34">
        <v>305.10000000000002</v>
      </c>
      <c r="F9" s="28">
        <f t="shared" si="0"/>
        <v>84.726464870869194</v>
      </c>
      <c r="G9" s="28" t="s">
        <v>99</v>
      </c>
    </row>
    <row r="10" spans="1:7" ht="12.75" customHeight="1">
      <c r="A10" s="21" t="s">
        <v>54</v>
      </c>
      <c r="B10" s="23" t="s">
        <v>55</v>
      </c>
      <c r="C10" s="34">
        <v>33.299999999999997</v>
      </c>
      <c r="D10" s="34">
        <v>360.1</v>
      </c>
      <c r="E10" s="34">
        <v>305.10000000000002</v>
      </c>
      <c r="F10" s="28">
        <f t="shared" si="0"/>
        <v>84.726464870869194</v>
      </c>
      <c r="G10" s="28" t="s">
        <v>99</v>
      </c>
    </row>
    <row r="11" spans="1:7">
      <c r="A11" s="21" t="s">
        <v>56</v>
      </c>
      <c r="B11" s="22">
        <v>1.06E+16</v>
      </c>
      <c r="C11" s="34">
        <v>1965.6</v>
      </c>
      <c r="D11" s="34">
        <v>2403.6</v>
      </c>
      <c r="E11" s="34">
        <v>1803.5</v>
      </c>
      <c r="F11" s="28">
        <f t="shared" si="0"/>
        <v>75.03328340822101</v>
      </c>
      <c r="G11" s="28">
        <f t="shared" si="1"/>
        <v>91.75315425315425</v>
      </c>
    </row>
    <row r="12" spans="1:7" ht="14.25" customHeight="1">
      <c r="A12" s="21" t="s">
        <v>57</v>
      </c>
      <c r="B12" s="23" t="s">
        <v>58</v>
      </c>
      <c r="C12" s="34">
        <v>230.5</v>
      </c>
      <c r="D12" s="34">
        <v>327.60000000000002</v>
      </c>
      <c r="E12" s="34">
        <v>265.89999999999998</v>
      </c>
      <c r="F12" s="28">
        <f t="shared" si="0"/>
        <v>81.166056166056151</v>
      </c>
      <c r="G12" s="28">
        <f t="shared" si="1"/>
        <v>115.35791757049891</v>
      </c>
    </row>
    <row r="13" spans="1:7">
      <c r="A13" s="21" t="s">
        <v>59</v>
      </c>
      <c r="B13" s="23" t="s">
        <v>60</v>
      </c>
      <c r="C13" s="34">
        <v>1735.2</v>
      </c>
      <c r="D13" s="34">
        <v>2075.9</v>
      </c>
      <c r="E13" s="34">
        <v>1537.6</v>
      </c>
      <c r="F13" s="28">
        <f t="shared" si="0"/>
        <v>74.06907847198805</v>
      </c>
      <c r="G13" s="28">
        <f t="shared" si="1"/>
        <v>88.612263715998154</v>
      </c>
    </row>
    <row r="14" spans="1:7">
      <c r="A14" s="21" t="s">
        <v>61</v>
      </c>
      <c r="B14" s="22">
        <v>1.08040000100001E+16</v>
      </c>
      <c r="C14" s="34">
        <v>0.7</v>
      </c>
      <c r="D14" s="34">
        <v>1.2</v>
      </c>
      <c r="E14" s="34">
        <v>1.2</v>
      </c>
      <c r="F14" s="28">
        <f t="shared" si="0"/>
        <v>100</v>
      </c>
      <c r="G14" s="28">
        <f t="shared" si="1"/>
        <v>171.42857142857144</v>
      </c>
    </row>
    <row r="15" spans="1:7" ht="105.75" customHeight="1">
      <c r="A15" s="21" t="s">
        <v>62</v>
      </c>
      <c r="B15" s="23" t="s">
        <v>63</v>
      </c>
      <c r="C15" s="34">
        <v>11.4</v>
      </c>
      <c r="D15" s="34">
        <v>33.6</v>
      </c>
      <c r="E15" s="34">
        <v>33.6</v>
      </c>
      <c r="F15" s="28">
        <f t="shared" si="0"/>
        <v>100</v>
      </c>
      <c r="G15" s="28" t="s">
        <v>100</v>
      </c>
    </row>
    <row r="16" spans="1:7" ht="13.5" customHeight="1">
      <c r="A16" s="21" t="s">
        <v>64</v>
      </c>
      <c r="B16" s="22">
        <v>1.16E+16</v>
      </c>
      <c r="C16" s="34">
        <v>42.8</v>
      </c>
      <c r="D16" s="34">
        <v>2</v>
      </c>
      <c r="E16" s="34">
        <v>2</v>
      </c>
      <c r="F16" s="28">
        <f t="shared" si="0"/>
        <v>100</v>
      </c>
      <c r="G16" s="28">
        <f t="shared" si="1"/>
        <v>4.6728971962616832</v>
      </c>
    </row>
    <row r="17" spans="1:7">
      <c r="A17" s="21" t="s">
        <v>65</v>
      </c>
      <c r="B17" s="22">
        <v>1.17E+16</v>
      </c>
      <c r="C17" s="34">
        <v>0</v>
      </c>
      <c r="D17" s="34">
        <v>1.2</v>
      </c>
      <c r="E17" s="34">
        <v>1.2</v>
      </c>
      <c r="F17" s="28">
        <f t="shared" si="0"/>
        <v>100</v>
      </c>
      <c r="G17" s="28">
        <v>0</v>
      </c>
    </row>
    <row r="18" spans="1:7" ht="38.25" customHeight="1">
      <c r="A18" s="21" t="s">
        <v>66</v>
      </c>
      <c r="B18" s="23" t="s">
        <v>67</v>
      </c>
      <c r="C18" s="34">
        <f>C19+C22+C24</f>
        <v>1194</v>
      </c>
      <c r="D18" s="34">
        <f>D19+D22+D24+D26+D27+D21</f>
        <v>2740.2</v>
      </c>
      <c r="E18" s="34">
        <f>E19+E22+E24+E26+E27+E21</f>
        <v>2740.2</v>
      </c>
      <c r="F18" s="28">
        <f t="shared" si="0"/>
        <v>100</v>
      </c>
      <c r="G18" s="28" t="s">
        <v>100</v>
      </c>
    </row>
    <row r="19" spans="1:7" ht="51">
      <c r="A19" s="21" t="s">
        <v>68</v>
      </c>
      <c r="B19" s="23" t="s">
        <v>69</v>
      </c>
      <c r="C19" s="34">
        <v>59.5</v>
      </c>
      <c r="D19" s="34">
        <v>62.1</v>
      </c>
      <c r="E19" s="34">
        <v>62.1</v>
      </c>
      <c r="F19" s="28">
        <f t="shared" si="0"/>
        <v>100</v>
      </c>
      <c r="G19" s="28">
        <f t="shared" si="1"/>
        <v>104.36974789915968</v>
      </c>
    </row>
    <row r="20" spans="1:7" ht="39" customHeight="1">
      <c r="A20" s="21" t="s">
        <v>70</v>
      </c>
      <c r="B20" s="23" t="s">
        <v>71</v>
      </c>
      <c r="C20" s="34">
        <v>59.5</v>
      </c>
      <c r="D20" s="34">
        <v>62.1</v>
      </c>
      <c r="E20" s="34">
        <v>62.1</v>
      </c>
      <c r="F20" s="28">
        <f t="shared" si="0"/>
        <v>100</v>
      </c>
      <c r="G20" s="28">
        <f t="shared" si="1"/>
        <v>104.36974789915968</v>
      </c>
    </row>
    <row r="21" spans="1:7">
      <c r="A21" s="21" t="s">
        <v>72</v>
      </c>
      <c r="B21" s="23" t="s">
        <v>73</v>
      </c>
      <c r="C21" s="34">
        <v>0</v>
      </c>
      <c r="D21" s="34">
        <v>968.8</v>
      </c>
      <c r="E21" s="34">
        <v>968.8</v>
      </c>
      <c r="F21" s="28">
        <f t="shared" si="0"/>
        <v>100</v>
      </c>
      <c r="G21" s="28">
        <v>0</v>
      </c>
    </row>
    <row r="22" spans="1:7" ht="51">
      <c r="A22" s="21" t="s">
        <v>74</v>
      </c>
      <c r="B22" s="23" t="s">
        <v>75</v>
      </c>
      <c r="C22" s="34">
        <v>67.7</v>
      </c>
      <c r="D22" s="34">
        <v>73.5</v>
      </c>
      <c r="E22" s="34">
        <v>73.5</v>
      </c>
      <c r="F22" s="28">
        <f t="shared" si="0"/>
        <v>100</v>
      </c>
      <c r="G22" s="28">
        <f t="shared" si="1"/>
        <v>108.56720827178729</v>
      </c>
    </row>
    <row r="23" spans="1:7" ht="51">
      <c r="A23" s="21" t="s">
        <v>76</v>
      </c>
      <c r="B23" s="23" t="s">
        <v>77</v>
      </c>
      <c r="C23" s="34">
        <v>67.7</v>
      </c>
      <c r="D23" s="34">
        <v>73.5</v>
      </c>
      <c r="E23" s="34">
        <v>73.5</v>
      </c>
      <c r="F23" s="28">
        <f t="shared" si="0"/>
        <v>100</v>
      </c>
      <c r="G23" s="28">
        <f t="shared" si="1"/>
        <v>108.56720827178729</v>
      </c>
    </row>
    <row r="24" spans="1:7">
      <c r="A24" s="21" t="s">
        <v>78</v>
      </c>
      <c r="B24" s="23" t="s">
        <v>79</v>
      </c>
      <c r="C24" s="34">
        <v>1066.8</v>
      </c>
      <c r="D24" s="34">
        <v>1571.4</v>
      </c>
      <c r="E24" s="34">
        <v>1571.4</v>
      </c>
      <c r="F24" s="28">
        <f t="shared" si="0"/>
        <v>100</v>
      </c>
      <c r="G24" s="28">
        <f t="shared" si="1"/>
        <v>147.30033745781779</v>
      </c>
    </row>
    <row r="25" spans="1:7" ht="25.5">
      <c r="A25" s="21" t="s">
        <v>80</v>
      </c>
      <c r="B25" s="23" t="s">
        <v>81</v>
      </c>
      <c r="C25" s="34">
        <v>1066.8</v>
      </c>
      <c r="D25" s="34">
        <v>1571.4</v>
      </c>
      <c r="E25" s="34">
        <v>1571.4</v>
      </c>
      <c r="F25" s="28">
        <f t="shared" si="0"/>
        <v>100</v>
      </c>
      <c r="G25" s="28">
        <f t="shared" si="1"/>
        <v>147.30033745781779</v>
      </c>
    </row>
    <row r="26" spans="1:7" ht="25.5">
      <c r="A26" s="21" t="s">
        <v>82</v>
      </c>
      <c r="B26" s="23" t="s">
        <v>83</v>
      </c>
      <c r="C26" s="34">
        <v>0</v>
      </c>
      <c r="D26" s="34">
        <v>34.4</v>
      </c>
      <c r="E26" s="34">
        <v>34.4</v>
      </c>
      <c r="F26" s="28">
        <f t="shared" si="0"/>
        <v>100</v>
      </c>
      <c r="G26" s="28">
        <v>0</v>
      </c>
    </row>
    <row r="27" spans="1:7" ht="24" customHeight="1">
      <c r="A27" s="21" t="s">
        <v>84</v>
      </c>
      <c r="B27" s="23" t="s">
        <v>85</v>
      </c>
      <c r="C27" s="34">
        <v>0</v>
      </c>
      <c r="D27" s="34">
        <v>30</v>
      </c>
      <c r="E27" s="34">
        <v>30</v>
      </c>
      <c r="F27" s="28">
        <f t="shared" si="0"/>
        <v>100</v>
      </c>
      <c r="G27" s="28">
        <v>0</v>
      </c>
    </row>
    <row r="28" spans="1:7">
      <c r="A28" s="6" t="s">
        <v>4</v>
      </c>
      <c r="B28" s="9"/>
      <c r="C28" s="24">
        <f>C30+C34+C36+C39+C41</f>
        <v>3184.7</v>
      </c>
      <c r="D28" s="24">
        <f>D30+D34+D36+D39+D41</f>
        <v>6194</v>
      </c>
      <c r="E28" s="24">
        <f>E30+E34+E36+E39+E41</f>
        <v>5530.6</v>
      </c>
      <c r="F28" s="24">
        <f>E28/D28*100</f>
        <v>89.289635130771714</v>
      </c>
      <c r="G28" s="24">
        <f>E28/C28*100</f>
        <v>173.66156937859139</v>
      </c>
    </row>
    <row r="29" spans="1:7">
      <c r="A29" s="1" t="s">
        <v>3</v>
      </c>
      <c r="B29" s="10"/>
      <c r="C29" s="25"/>
      <c r="D29" s="25"/>
      <c r="E29" s="25"/>
      <c r="F29" s="25"/>
      <c r="G29" s="25"/>
    </row>
    <row r="30" spans="1:7">
      <c r="A30" s="1" t="s">
        <v>5</v>
      </c>
      <c r="B30" s="11" t="s">
        <v>6</v>
      </c>
      <c r="C30" s="16">
        <v>1657.1</v>
      </c>
      <c r="D30" s="16">
        <v>2091.3000000000002</v>
      </c>
      <c r="E30" s="16">
        <v>1570.7</v>
      </c>
      <c r="F30" s="16">
        <f t="shared" ref="F30:F42" si="2">E30/D30*100</f>
        <v>75.106393152584516</v>
      </c>
      <c r="G30" s="16">
        <f t="shared" ref="G30:G42" si="3">E30/C30*100</f>
        <v>94.786072053587603</v>
      </c>
    </row>
    <row r="31" spans="1:7" ht="51" customHeight="1">
      <c r="A31" s="1" t="s">
        <v>7</v>
      </c>
      <c r="B31" s="12" t="s">
        <v>8</v>
      </c>
      <c r="C31" s="16">
        <v>1656.1</v>
      </c>
      <c r="D31" s="26">
        <v>2059.6</v>
      </c>
      <c r="E31" s="16">
        <v>1539</v>
      </c>
      <c r="F31" s="16">
        <f t="shared" si="2"/>
        <v>74.723247232472318</v>
      </c>
      <c r="G31" s="16">
        <f t="shared" si="3"/>
        <v>92.929170943783589</v>
      </c>
    </row>
    <row r="32" spans="1:7" ht="27.75" customHeight="1">
      <c r="A32" s="1" t="s">
        <v>47</v>
      </c>
      <c r="B32" s="12" t="s">
        <v>48</v>
      </c>
      <c r="C32" s="16">
        <v>0</v>
      </c>
      <c r="D32" s="26">
        <v>24.9</v>
      </c>
      <c r="E32" s="16">
        <v>24.9</v>
      </c>
      <c r="F32" s="16">
        <f t="shared" si="2"/>
        <v>100</v>
      </c>
      <c r="G32" s="16">
        <v>0</v>
      </c>
    </row>
    <row r="33" spans="1:7" ht="24.75" customHeight="1">
      <c r="A33" s="1" t="s">
        <v>9</v>
      </c>
      <c r="B33" s="11" t="s">
        <v>10</v>
      </c>
      <c r="C33" s="16">
        <v>1</v>
      </c>
      <c r="D33" s="16">
        <v>6.8</v>
      </c>
      <c r="E33" s="16">
        <v>6.8</v>
      </c>
      <c r="F33" s="16">
        <f t="shared" si="2"/>
        <v>100</v>
      </c>
      <c r="G33" s="16" t="s">
        <v>101</v>
      </c>
    </row>
    <row r="34" spans="1:7">
      <c r="A34" s="1" t="s">
        <v>11</v>
      </c>
      <c r="B34" s="11" t="s">
        <v>12</v>
      </c>
      <c r="C34" s="16">
        <v>67.7</v>
      </c>
      <c r="D34" s="16">
        <v>73.5</v>
      </c>
      <c r="E34" s="16">
        <v>73.5</v>
      </c>
      <c r="F34" s="16">
        <f t="shared" si="2"/>
        <v>100</v>
      </c>
      <c r="G34" s="16">
        <f>E34/C34*100</f>
        <v>108.56720827178729</v>
      </c>
    </row>
    <row r="35" spans="1:7" ht="25.5">
      <c r="A35" s="1" t="s">
        <v>13</v>
      </c>
      <c r="B35" s="11" t="s">
        <v>14</v>
      </c>
      <c r="C35" s="16">
        <v>67.7</v>
      </c>
      <c r="D35" s="16">
        <v>73.5</v>
      </c>
      <c r="E35" s="16">
        <v>73.5</v>
      </c>
      <c r="F35" s="16">
        <f t="shared" si="2"/>
        <v>100</v>
      </c>
      <c r="G35" s="16">
        <f t="shared" si="3"/>
        <v>108.56720827178729</v>
      </c>
    </row>
    <row r="36" spans="1:7">
      <c r="A36" s="1" t="s">
        <v>15</v>
      </c>
      <c r="B36" s="11" t="s">
        <v>16</v>
      </c>
      <c r="C36" s="16">
        <v>0</v>
      </c>
      <c r="D36" s="16">
        <v>1098.2</v>
      </c>
      <c r="E36" s="16">
        <v>1098.2</v>
      </c>
      <c r="F36" s="16">
        <f t="shared" si="2"/>
        <v>100</v>
      </c>
      <c r="G36" s="16">
        <v>0</v>
      </c>
    </row>
    <row r="37" spans="1:7" ht="25.5">
      <c r="A37" s="1" t="s">
        <v>17</v>
      </c>
      <c r="B37" s="11" t="s">
        <v>18</v>
      </c>
      <c r="C37" s="16">
        <v>0</v>
      </c>
      <c r="D37" s="16">
        <v>910.6</v>
      </c>
      <c r="E37" s="16">
        <v>910.6</v>
      </c>
      <c r="F37" s="16">
        <f t="shared" si="2"/>
        <v>100</v>
      </c>
      <c r="G37" s="16">
        <v>0</v>
      </c>
    </row>
    <row r="38" spans="1:7" ht="25.5">
      <c r="A38" s="18" t="s">
        <v>47</v>
      </c>
      <c r="B38" s="11" t="s">
        <v>46</v>
      </c>
      <c r="C38" s="16">
        <v>0</v>
      </c>
      <c r="D38" s="16">
        <v>187.6</v>
      </c>
      <c r="E38" s="16">
        <v>187.6</v>
      </c>
      <c r="F38" s="16">
        <f t="shared" si="2"/>
        <v>100</v>
      </c>
      <c r="G38" s="16">
        <v>0</v>
      </c>
    </row>
    <row r="39" spans="1:7">
      <c r="A39" s="1" t="s">
        <v>19</v>
      </c>
      <c r="B39" s="11" t="s">
        <v>20</v>
      </c>
      <c r="C39" s="16">
        <v>37.9</v>
      </c>
      <c r="D39" s="16">
        <v>69.2</v>
      </c>
      <c r="E39" s="16">
        <v>69.2</v>
      </c>
      <c r="F39" s="16">
        <f t="shared" si="2"/>
        <v>100</v>
      </c>
      <c r="G39" s="16">
        <f t="shared" si="3"/>
        <v>182.58575197889184</v>
      </c>
    </row>
    <row r="40" spans="1:7">
      <c r="A40" s="1" t="s">
        <v>21</v>
      </c>
      <c r="B40" s="11" t="s">
        <v>22</v>
      </c>
      <c r="C40" s="16">
        <v>37.9</v>
      </c>
      <c r="D40" s="16">
        <v>69.2</v>
      </c>
      <c r="E40" s="16">
        <v>69.2</v>
      </c>
      <c r="F40" s="16">
        <f t="shared" si="2"/>
        <v>100</v>
      </c>
      <c r="G40" s="16">
        <f t="shared" si="3"/>
        <v>182.58575197889184</v>
      </c>
    </row>
    <row r="41" spans="1:7" ht="25.5">
      <c r="A41" s="1" t="s">
        <v>23</v>
      </c>
      <c r="B41" s="11" t="s">
        <v>24</v>
      </c>
      <c r="C41" s="16">
        <v>1422</v>
      </c>
      <c r="D41" s="16">
        <v>2861.8</v>
      </c>
      <c r="E41" s="16">
        <v>2719</v>
      </c>
      <c r="F41" s="16">
        <f t="shared" si="2"/>
        <v>95.01013348242364</v>
      </c>
      <c r="G41" s="16">
        <f t="shared" si="3"/>
        <v>191.20956399437412</v>
      </c>
    </row>
    <row r="42" spans="1:7">
      <c r="A42" s="1" t="s">
        <v>25</v>
      </c>
      <c r="B42" s="11" t="s">
        <v>26</v>
      </c>
      <c r="C42" s="16">
        <v>1422</v>
      </c>
      <c r="D42" s="16">
        <v>2861.8</v>
      </c>
      <c r="E42" s="16">
        <v>2719</v>
      </c>
      <c r="F42" s="16">
        <f t="shared" si="2"/>
        <v>95.01013348242364</v>
      </c>
      <c r="G42" s="16">
        <f t="shared" si="3"/>
        <v>191.20956399437412</v>
      </c>
    </row>
    <row r="43" spans="1:7" ht="25.5">
      <c r="A43" s="7" t="s">
        <v>27</v>
      </c>
      <c r="B43" s="9"/>
      <c r="C43" s="27">
        <f>C4-C28</f>
        <v>165</v>
      </c>
      <c r="D43" s="27">
        <f>D4-D28</f>
        <v>-197.30000000000018</v>
      </c>
      <c r="E43" s="27">
        <f>E4-E28</f>
        <v>-188.90000000000055</v>
      </c>
      <c r="F43" s="27"/>
      <c r="G43" s="27"/>
    </row>
    <row r="44" spans="1:7">
      <c r="A44" s="6" t="s">
        <v>28</v>
      </c>
      <c r="B44" s="13"/>
      <c r="C44" s="24">
        <f t="shared" ref="C44:E44" si="4">C46</f>
        <v>-165</v>
      </c>
      <c r="D44" s="24">
        <f t="shared" si="4"/>
        <v>197.30000000000018</v>
      </c>
      <c r="E44" s="24">
        <f t="shared" si="4"/>
        <v>188.90000000000055</v>
      </c>
      <c r="F44" s="24"/>
      <c r="G44" s="24"/>
    </row>
    <row r="45" spans="1:7">
      <c r="A45" s="1" t="s">
        <v>3</v>
      </c>
      <c r="B45" s="11"/>
      <c r="C45" s="16"/>
      <c r="D45" s="16"/>
      <c r="E45" s="16"/>
      <c r="F45" s="16"/>
      <c r="G45" s="16"/>
    </row>
    <row r="46" spans="1:7" ht="25.5">
      <c r="A46" s="1" t="s">
        <v>29</v>
      </c>
      <c r="B46" s="11" t="s">
        <v>30</v>
      </c>
      <c r="C46" s="16">
        <f>C47+C48</f>
        <v>-165</v>
      </c>
      <c r="D46" s="16">
        <f t="shared" ref="D46:E46" si="5">D47+D48</f>
        <v>197.30000000000018</v>
      </c>
      <c r="E46" s="16">
        <f t="shared" si="5"/>
        <v>188.90000000000055</v>
      </c>
      <c r="F46" s="16"/>
      <c r="G46" s="16"/>
    </row>
    <row r="47" spans="1:7" ht="25.5">
      <c r="A47" s="1" t="s">
        <v>31</v>
      </c>
      <c r="B47" s="11" t="s">
        <v>32</v>
      </c>
      <c r="C47" s="16">
        <v>-3377.4</v>
      </c>
      <c r="D47" s="16">
        <v>-5996.7</v>
      </c>
      <c r="E47" s="16">
        <v>-5377.4</v>
      </c>
      <c r="F47" s="16"/>
      <c r="G47" s="16"/>
    </row>
    <row r="48" spans="1:7" ht="29.25" customHeight="1">
      <c r="A48" s="1" t="s">
        <v>33</v>
      </c>
      <c r="B48" s="11" t="s">
        <v>34</v>
      </c>
      <c r="C48" s="16">
        <v>3212.4</v>
      </c>
      <c r="D48" s="16">
        <v>6194</v>
      </c>
      <c r="E48" s="16">
        <v>5566.3</v>
      </c>
      <c r="F48" s="16"/>
      <c r="G48" s="16"/>
    </row>
    <row r="52" spans="1:7">
      <c r="A52" s="35" t="s">
        <v>41</v>
      </c>
      <c r="B52" s="35"/>
      <c r="C52" s="35"/>
      <c r="D52" s="35"/>
      <c r="E52" s="35"/>
      <c r="F52" s="35"/>
      <c r="G52" s="35"/>
    </row>
  </sheetData>
  <mergeCells count="2">
    <mergeCell ref="A52:G52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10" sqref="A10:G10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3.1406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36" t="s">
        <v>93</v>
      </c>
      <c r="B2" s="35"/>
      <c r="C2" s="35"/>
      <c r="D2" s="35"/>
      <c r="E2" s="35"/>
      <c r="F2" s="35"/>
      <c r="G2" s="35"/>
    </row>
    <row r="3" spans="1:7">
      <c r="G3" s="4" t="s">
        <v>42</v>
      </c>
    </row>
    <row r="4" spans="1:7" ht="66.75" customHeight="1">
      <c r="A4" s="14" t="s">
        <v>35</v>
      </c>
      <c r="B4" s="14" t="s">
        <v>36</v>
      </c>
      <c r="C4" s="32" t="s">
        <v>87</v>
      </c>
      <c r="D4" s="32" t="s">
        <v>88</v>
      </c>
      <c r="E4" s="32" t="s">
        <v>89</v>
      </c>
      <c r="F4" s="14" t="s">
        <v>45</v>
      </c>
      <c r="G4" s="14" t="s">
        <v>44</v>
      </c>
    </row>
    <row r="5" spans="1:7" ht="25.5" customHeight="1">
      <c r="A5" s="17" t="s">
        <v>37</v>
      </c>
      <c r="B5" s="31">
        <v>5</v>
      </c>
      <c r="C5" s="27">
        <v>744.7</v>
      </c>
      <c r="D5" s="27">
        <v>1109.0999999999999</v>
      </c>
      <c r="E5" s="27">
        <v>903.5</v>
      </c>
      <c r="F5" s="27">
        <f>E5/D5*100</f>
        <v>81.462447029122714</v>
      </c>
      <c r="G5" s="16">
        <f>E5/C5*100</f>
        <v>121.32402309654893</v>
      </c>
    </row>
    <row r="6" spans="1:7" ht="19.5" customHeight="1">
      <c r="A6" s="17" t="s">
        <v>38</v>
      </c>
      <c r="B6" s="15">
        <v>3.6</v>
      </c>
      <c r="C6" s="16">
        <v>975.4</v>
      </c>
      <c r="D6" s="16">
        <v>1022.9</v>
      </c>
      <c r="E6" s="16">
        <v>1022.9</v>
      </c>
      <c r="F6" s="16">
        <f>E6/D6*100</f>
        <v>100</v>
      </c>
      <c r="G6" s="16">
        <f>E6/C6*100</f>
        <v>104.86979700635636</v>
      </c>
    </row>
    <row r="10" spans="1:7">
      <c r="A10" s="35" t="s">
        <v>40</v>
      </c>
      <c r="B10" s="35"/>
      <c r="C10" s="35"/>
      <c r="D10" s="35"/>
      <c r="E10" s="35"/>
      <c r="F10" s="35"/>
      <c r="G10" s="35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A4" sqref="A4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6" ht="96" customHeight="1">
      <c r="A2" s="36" t="s">
        <v>91</v>
      </c>
      <c r="B2" s="35"/>
      <c r="C2" s="35"/>
      <c r="D2" s="35"/>
      <c r="E2" s="35"/>
      <c r="F2" s="35"/>
    </row>
    <row r="3" spans="1:6">
      <c r="F3" s="4"/>
    </row>
    <row r="4" spans="1:6" ht="66.75" customHeight="1">
      <c r="A4" s="32" t="s">
        <v>86</v>
      </c>
      <c r="B4" s="32" t="s">
        <v>87</v>
      </c>
      <c r="C4" s="32" t="s">
        <v>88</v>
      </c>
      <c r="D4" s="32" t="s">
        <v>89</v>
      </c>
      <c r="E4" s="32" t="s">
        <v>45</v>
      </c>
      <c r="F4" s="32" t="s">
        <v>44</v>
      </c>
    </row>
    <row r="5" spans="1:6" ht="65.25" customHeight="1">
      <c r="A5" s="1" t="s">
        <v>94</v>
      </c>
      <c r="B5" s="16">
        <v>37.9</v>
      </c>
      <c r="C5" s="27">
        <v>69.2</v>
      </c>
      <c r="D5" s="27">
        <v>69.2</v>
      </c>
      <c r="E5" s="16">
        <f>D5/C5*100</f>
        <v>100</v>
      </c>
      <c r="F5" s="16">
        <f>D5/B5*100</f>
        <v>182.58575197889184</v>
      </c>
    </row>
    <row r="6" spans="1:6" ht="67.5" customHeight="1">
      <c r="A6" s="1" t="s">
        <v>95</v>
      </c>
      <c r="B6" s="16">
        <v>0</v>
      </c>
      <c r="C6" s="16">
        <v>910.6</v>
      </c>
      <c r="D6" s="27">
        <v>910.6</v>
      </c>
      <c r="E6" s="16">
        <f t="shared" ref="E6:E7" si="0">D6/C6*100</f>
        <v>100</v>
      </c>
      <c r="F6" s="16">
        <v>0</v>
      </c>
    </row>
    <row r="7" spans="1:6">
      <c r="A7" s="33" t="s">
        <v>90</v>
      </c>
      <c r="B7" s="25">
        <f>SUM(B5:B6)</f>
        <v>37.9</v>
      </c>
      <c r="C7" s="25">
        <f t="shared" ref="C7:D7" si="1">SUM(C5:C6)</f>
        <v>979.80000000000007</v>
      </c>
      <c r="D7" s="25">
        <f t="shared" si="1"/>
        <v>979.80000000000007</v>
      </c>
      <c r="E7" s="25">
        <f t="shared" si="0"/>
        <v>100</v>
      </c>
      <c r="F7" s="25" t="s">
        <v>96</v>
      </c>
    </row>
    <row r="11" spans="1:6">
      <c r="A11" s="35" t="s">
        <v>97</v>
      </c>
      <c r="B11" s="35"/>
      <c r="C11" s="35"/>
      <c r="D11" s="35"/>
      <c r="E11" s="35"/>
      <c r="F11" s="35"/>
    </row>
  </sheetData>
  <mergeCells count="2">
    <mergeCell ref="A2:F2"/>
    <mergeCell ref="A11:F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2019-01-31T11:17:46Z</cp:lastPrinted>
  <dcterms:created xsi:type="dcterms:W3CDTF">2017-04-17T10:25:39Z</dcterms:created>
  <dcterms:modified xsi:type="dcterms:W3CDTF">2019-01-29T12:21:49Z</dcterms:modified>
</cp:coreProperties>
</file>