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405" yWindow="15" windowWidth="13305" windowHeight="12390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5725"/>
</workbook>
</file>

<file path=xl/calcChain.xml><?xml version="1.0" encoding="utf-8"?>
<calcChain xmlns="http://schemas.openxmlformats.org/spreadsheetml/2006/main">
  <c r="G7" i="1"/>
  <c r="G8"/>
  <c r="G10"/>
  <c r="G11"/>
  <c r="G12"/>
  <c r="G14"/>
  <c r="G15"/>
  <c r="G16"/>
  <c r="G17"/>
  <c r="G22"/>
  <c r="G23"/>
  <c r="G24"/>
  <c r="G25"/>
  <c r="G4"/>
  <c r="F6"/>
  <c r="F7"/>
  <c r="F8"/>
  <c r="F9"/>
  <c r="F10"/>
  <c r="F11"/>
  <c r="F12"/>
  <c r="F13"/>
  <c r="F14"/>
  <c r="F15"/>
  <c r="F18"/>
  <c r="F19"/>
  <c r="F20"/>
  <c r="F21"/>
  <c r="F22"/>
  <c r="F23"/>
  <c r="F24"/>
  <c r="F25"/>
  <c r="F5" i="3"/>
  <c r="D28" i="1"/>
  <c r="E28"/>
  <c r="C28"/>
  <c r="G32"/>
  <c r="G37"/>
  <c r="G41"/>
  <c r="F30"/>
  <c r="F32"/>
  <c r="F34"/>
  <c r="F35"/>
  <c r="F37"/>
  <c r="F39"/>
  <c r="F41"/>
  <c r="C6"/>
  <c r="E7" i="3"/>
  <c r="E38" i="1"/>
  <c r="D38"/>
  <c r="C40"/>
  <c r="C18"/>
  <c r="F38" l="1"/>
  <c r="E4"/>
  <c r="D4"/>
  <c r="C4"/>
  <c r="E5" i="3" l="1"/>
  <c r="G29" i="1"/>
  <c r="F29"/>
  <c r="D33" l="1"/>
  <c r="E33"/>
  <c r="C33"/>
  <c r="D40"/>
  <c r="E40"/>
  <c r="D36"/>
  <c r="E36"/>
  <c r="D31"/>
  <c r="E31"/>
  <c r="C8" i="3"/>
  <c r="F33" i="1" l="1"/>
  <c r="F36"/>
  <c r="F31"/>
  <c r="G40"/>
  <c r="F40"/>
  <c r="E26"/>
  <c r="D26"/>
  <c r="F28"/>
  <c r="G6"/>
  <c r="F26" l="1"/>
  <c r="F4"/>
  <c r="C36" l="1"/>
  <c r="G36" s="1"/>
  <c r="C31"/>
  <c r="G31" s="1"/>
  <c r="G28" l="1"/>
  <c r="C26"/>
  <c r="F6" i="2"/>
  <c r="G6"/>
  <c r="F6" i="3"/>
  <c r="C45" i="1"/>
  <c r="C43" s="1"/>
  <c r="B8" i="3"/>
  <c r="D8"/>
  <c r="E6"/>
  <c r="E8" l="1"/>
  <c r="C42" i="1"/>
  <c r="G26"/>
  <c r="G5" i="2"/>
  <c r="E45" i="1" l="1"/>
  <c r="E42" l="1"/>
  <c r="D42" l="1"/>
  <c r="D45"/>
  <c r="D43" s="1"/>
  <c r="E43"/>
  <c r="F5" i="2" l="1"/>
</calcChain>
</file>

<file path=xl/sharedStrings.xml><?xml version="1.0" encoding="utf-8"?>
<sst xmlns="http://schemas.openxmlformats.org/spreadsheetml/2006/main" count="116" uniqueCount="105">
  <si>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</si>
  <si>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</si>
  <si>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</si>
  <si>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</si>
  <si>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</si>
  <si>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</si>
  <si>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</si>
  <si>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</si>
  <si>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</si>
  <si>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</si>
  <si>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</si>
  <si>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</si>
  <si>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</si>
  <si>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</si>
  <si>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</si>
  <si>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</si>
  <si>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</si>
  <si>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</si>
  <si>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</si>
  <si>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</si>
  <si>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</si>
  <si>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</si>
  <si>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</si>
  <si>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</si>
  <si>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</si>
  <si>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</si>
  <si>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</si>
  <si>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</si>
  <si>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</si>
  <si>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</si>
  <si>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</si>
  <si>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</si>
  <si>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</si>
  <si>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</si>
  <si>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</si>
  <si>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</si>
  <si>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</si>
  <si>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</si>
  <si>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</si>
  <si>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</si>
  <si>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>Начальник финансового управления                                                                                                Е.А. Малышева</t>
  </si>
  <si>
    <t>(тыс. руб.)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</si>
  <si>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</si>
  <si>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</si>
  <si>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</si>
  <si>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</si>
  <si>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</si>
  <si>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</si>
  <si>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</si>
  <si>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</si>
  <si>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</si>
  <si>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</si>
  <si>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</si>
  <si>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</si>
  <si>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</si>
  <si>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</si>
  <si>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</si>
  <si>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</si>
  <si>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</si>
  <si>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</si>
  <si>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</si>
  <si>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</si>
  <si>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</si>
  <si>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</si>
  <si>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</si>
  <si>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</si>
  <si>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</si>
  <si>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</si>
  <si>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</si>
  <si>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</si>
  <si>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Е.А. Малышева</t>
  </si>
  <si>
    <t>Муниципальная программа "Комплексное благоустройство территории Старожуковского муниципального образования Базарно-Карабулакского муниципального района"</t>
  </si>
  <si>
    <t>Муниципальная программа "Ремонт автомобильных дорог Старожуковского муниципального образования Базарно-Карабулаского муниципального района"</t>
  </si>
  <si>
    <t>Прочие неналоговые доходы</t>
  </si>
  <si>
    <t>Прочие поступления от использования имущества</t>
  </si>
  <si>
    <t>11109045100000120</t>
  </si>
  <si>
    <t>Культура и кинематография</t>
  </si>
  <si>
    <t>Муниципальная программа "Обеспечение первичных мер пожарной безопасности Старожуковского муниципального образования Базарно-Карабулакского муниципального района"</t>
  </si>
  <si>
    <t>20216001100001151</t>
  </si>
  <si>
    <t>% исполнения плана                       2022 года</t>
  </si>
  <si>
    <t>% исполнения 2022 года к 2021 году</t>
  </si>
  <si>
    <t>Налоги на товары (работы, услуги) реализуемые на территории российской федерации</t>
  </si>
  <si>
    <t xml:space="preserve">Субсидия бюджетам сельских поселений области </t>
  </si>
  <si>
    <t>20220000000000150</t>
  </si>
  <si>
    <t>Другие вопросы в области национальной экономики</t>
  </si>
  <si>
    <t>00 0412 0000000000 000</t>
  </si>
  <si>
    <t>Образование</t>
  </si>
  <si>
    <t>Профессиональная подготовка, переподготовка и повышение квалификации</t>
  </si>
  <si>
    <t>00 0700 0000000000 000</t>
  </si>
  <si>
    <t>00 0705 0000000000 000</t>
  </si>
  <si>
    <t xml:space="preserve">Сведения об исполнении бюджета Старожуковского муниципального образования                                                                                                                                  Базарно-Карабулакского муниципального района 
на 1 января 2023 года         
</t>
  </si>
  <si>
    <t>Исполнено на 1 января 2022 г. (тыс.руб)</t>
  </si>
  <si>
    <t>Утвержденные бюджетные назначения на           1 января 2023 г. (тыс.руб)</t>
  </si>
  <si>
    <t>Исполнено на 1 января 2023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</si>
  <si>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Старожуковскому муниципальному образованию Базарно-Карабулакского муниципального района
 на 1 января 2023 года 
</t>
  </si>
  <si>
    <t>Исполнено на           1 января 2023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</si>
  <si>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Старожуковского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января 2023 года     
</t>
  </si>
  <si>
    <t>Исполнено на      1 января 2023 г. (тыс.руб)</t>
  </si>
  <si>
    <t>св. 12,4 раза</t>
  </si>
  <si>
    <t>св. 5,5 раза</t>
  </si>
  <si>
    <t>св. 5,4 раза</t>
  </si>
  <si>
    <t>св. 4,4 раза</t>
  </si>
  <si>
    <t>св. 2,0 раз</t>
  </si>
  <si>
    <t>св. 6,6 раза</t>
  </si>
  <si>
    <t>св. 2,4 раза</t>
  </si>
</sst>
</file>

<file path=xl/styles.xml><?xml version="1.0" encoding="utf-8"?>
<styleSheet xmlns="http://schemas.openxmlformats.org/spreadsheetml/2006/main">
  <numFmts count="3">
    <numFmt numFmtId="164" formatCode="_-* #,##0.0\ _₽_-;\-* #,##0.0\ _₽_-;_-* &quot;-&quot;?\ _₽_-;_-@_-"/>
    <numFmt numFmtId="165" formatCode="000"/>
    <numFmt numFmtId="166" formatCode="#,##0.0_ ;\-#,##0.0\ "/>
  </numFmts>
  <fonts count="1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7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37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9" fillId="0" borderId="1" xfId="2" applyNumberFormat="1" applyFont="1" applyBorder="1" applyAlignment="1" applyProtection="1">
      <alignment horizontal="right" vertical="center"/>
      <protection hidden="1"/>
    </xf>
    <xf numFmtId="0" fontId="5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right" vertical="center" wrapText="1"/>
    </xf>
    <xf numFmtId="164" fontId="4" fillId="0" borderId="0" xfId="0" applyNumberFormat="1" applyFont="1"/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/>
    <xf numFmtId="166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9" fillId="0" borderId="1" xfId="2" applyFont="1" applyBorder="1" applyAlignment="1" applyProtection="1">
      <alignment vertical="top" wrapText="1"/>
      <protection hidden="1"/>
    </xf>
    <xf numFmtId="165" fontId="9" fillId="0" borderId="1" xfId="2" applyNumberFormat="1" applyFont="1" applyFill="1" applyBorder="1" applyAlignment="1" applyProtection="1">
      <alignment vertical="top" wrapText="1"/>
      <protection hidden="1"/>
    </xf>
    <xf numFmtId="165" fontId="9" fillId="0" borderId="1" xfId="1" applyNumberFormat="1" applyFont="1" applyFill="1" applyBorder="1" applyAlignment="1" applyProtection="1">
      <alignment vertical="top" wrapText="1"/>
      <protection hidden="1"/>
    </xf>
    <xf numFmtId="165" fontId="9" fillId="0" borderId="1" xfId="3" applyNumberFormat="1" applyFont="1" applyFill="1" applyBorder="1" applyAlignment="1" applyProtection="1">
      <alignment vertical="top" wrapText="1"/>
      <protection hidden="1"/>
    </xf>
    <xf numFmtId="165" fontId="9" fillId="0" borderId="4" xfId="2" applyNumberFormat="1" applyFont="1" applyFill="1" applyBorder="1" applyAlignment="1" applyProtection="1">
      <alignment vertical="top" wrapText="1"/>
      <protection hidden="1"/>
    </xf>
    <xf numFmtId="0" fontId="5" fillId="0" borderId="1" xfId="0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opLeftCell="A37" zoomScale="95" zoomScaleNormal="95" workbookViewId="0">
      <selection activeCell="E54" sqref="E54"/>
    </sheetView>
  </sheetViews>
  <sheetFormatPr defaultRowHeight="15"/>
  <cols>
    <col min="1" max="1" width="45.7109375" style="1" customWidth="1"/>
    <col min="2" max="2" width="22.140625" style="1" customWidth="1"/>
    <col min="3" max="3" width="11.7109375" style="1" customWidth="1"/>
    <col min="4" max="4" width="15" style="1" customWidth="1"/>
    <col min="5" max="5" width="12.140625" style="1" customWidth="1"/>
    <col min="6" max="6" width="11.140625" style="1" customWidth="1"/>
    <col min="7" max="7" width="12.7109375" style="1" customWidth="1"/>
    <col min="8" max="8" width="11" style="1" bestFit="1" customWidth="1"/>
    <col min="9" max="16384" width="9.140625" style="1"/>
  </cols>
  <sheetData>
    <row r="1" spans="1:9" ht="43.5" customHeight="1">
      <c r="A1" s="42" t="s">
        <v>90</v>
      </c>
      <c r="B1" s="43"/>
      <c r="C1" s="43"/>
      <c r="D1" s="43"/>
      <c r="E1" s="43"/>
      <c r="F1" s="43"/>
      <c r="G1" s="43"/>
    </row>
    <row r="2" spans="1:9">
      <c r="G2" s="2" t="s">
        <v>38</v>
      </c>
    </row>
    <row r="3" spans="1:9" ht="63.75" customHeight="1">
      <c r="A3" s="3" t="s">
        <v>0</v>
      </c>
      <c r="B3" s="3" t="s">
        <v>1</v>
      </c>
      <c r="C3" s="4" t="s">
        <v>91</v>
      </c>
      <c r="D3" s="4" t="s">
        <v>92</v>
      </c>
      <c r="E3" s="4" t="s">
        <v>93</v>
      </c>
      <c r="F3" s="3" t="s">
        <v>79</v>
      </c>
      <c r="G3" s="3" t="s">
        <v>80</v>
      </c>
    </row>
    <row r="4" spans="1:9" ht="15.75" customHeight="1">
      <c r="A4" s="23" t="s">
        <v>2</v>
      </c>
      <c r="B4" s="5"/>
      <c r="C4" s="6">
        <f t="shared" ref="C4:D4" si="0">C6+C18</f>
        <v>7634.0999999999995</v>
      </c>
      <c r="D4" s="36">
        <f t="shared" si="0"/>
        <v>15230.4</v>
      </c>
      <c r="E4" s="36">
        <f>E6+E18</f>
        <v>14122.5</v>
      </c>
      <c r="F4" s="36">
        <f>E4/D4*100</f>
        <v>92.725732745036254</v>
      </c>
      <c r="G4" s="36">
        <f t="shared" ref="G4:G41" si="1">E4/C4*100</f>
        <v>184.99233701418635</v>
      </c>
      <c r="H4" s="16"/>
    </row>
    <row r="5" spans="1:9" ht="15" customHeight="1">
      <c r="A5" s="17" t="s">
        <v>3</v>
      </c>
      <c r="B5" s="8"/>
      <c r="C5" s="9"/>
      <c r="D5" s="37"/>
      <c r="E5" s="37"/>
      <c r="F5" s="36"/>
      <c r="G5" s="37"/>
      <c r="H5" s="16"/>
    </row>
    <row r="6" spans="1:9" ht="17.25" customHeight="1">
      <c r="A6" s="45" t="s">
        <v>42</v>
      </c>
      <c r="B6" s="10">
        <v>1E+16</v>
      </c>
      <c r="C6" s="11">
        <f>C7+C9+C10+C12+C15+C16+C17</f>
        <v>4531.7</v>
      </c>
      <c r="D6" s="37">
        <v>7645.2</v>
      </c>
      <c r="E6" s="37">
        <v>6828.5000000000009</v>
      </c>
      <c r="F6" s="37">
        <f t="shared" ref="F6:F25" si="2">E6/D6*100</f>
        <v>89.317480249045161</v>
      </c>
      <c r="G6" s="37">
        <f t="shared" si="1"/>
        <v>150.68296665710443</v>
      </c>
      <c r="H6" s="16"/>
    </row>
    <row r="7" spans="1:9" ht="15.75" customHeight="1">
      <c r="A7" s="45" t="s">
        <v>43</v>
      </c>
      <c r="B7" s="10">
        <v>1.01E+16</v>
      </c>
      <c r="C7" s="11">
        <v>779.1</v>
      </c>
      <c r="D7" s="37">
        <v>985.4</v>
      </c>
      <c r="E7" s="37">
        <v>840</v>
      </c>
      <c r="F7" s="37">
        <f t="shared" si="2"/>
        <v>85.244570732697383</v>
      </c>
      <c r="G7" s="37">
        <f t="shared" si="1"/>
        <v>107.81671159029649</v>
      </c>
      <c r="H7" s="38"/>
    </row>
    <row r="8" spans="1:9" ht="20.25" customHeight="1">
      <c r="A8" s="45" t="s">
        <v>44</v>
      </c>
      <c r="B8" s="12" t="s">
        <v>45</v>
      </c>
      <c r="C8" s="11">
        <v>779.1</v>
      </c>
      <c r="D8" s="37">
        <v>985.4</v>
      </c>
      <c r="E8" s="37">
        <v>840</v>
      </c>
      <c r="F8" s="37">
        <f t="shared" si="2"/>
        <v>85.244570732697383</v>
      </c>
      <c r="G8" s="37">
        <f t="shared" si="1"/>
        <v>107.81671159029649</v>
      </c>
      <c r="H8" s="38"/>
    </row>
    <row r="9" spans="1:9" ht="15" customHeight="1">
      <c r="A9" s="45" t="s">
        <v>81</v>
      </c>
      <c r="B9" s="10">
        <v>1.03E+16</v>
      </c>
      <c r="C9" s="11">
        <v>0</v>
      </c>
      <c r="D9" s="37">
        <v>1877.9</v>
      </c>
      <c r="E9" s="37">
        <v>2185.6</v>
      </c>
      <c r="F9" s="37">
        <f t="shared" si="2"/>
        <v>116.38532403216357</v>
      </c>
      <c r="G9" s="37">
        <v>0</v>
      </c>
      <c r="H9" s="38"/>
    </row>
    <row r="10" spans="1:9" ht="16.5" customHeight="1">
      <c r="A10" s="45" t="s">
        <v>46</v>
      </c>
      <c r="B10" s="10">
        <v>1.05E+16</v>
      </c>
      <c r="C10" s="11">
        <v>1621.1</v>
      </c>
      <c r="D10" s="37">
        <v>1393.7</v>
      </c>
      <c r="E10" s="37">
        <v>1388.6</v>
      </c>
      <c r="F10" s="37">
        <f t="shared" si="2"/>
        <v>99.634067589868678</v>
      </c>
      <c r="G10" s="37">
        <f t="shared" si="1"/>
        <v>85.657886620196166</v>
      </c>
      <c r="H10" s="38"/>
    </row>
    <row r="11" spans="1:9" ht="16.5" customHeight="1">
      <c r="A11" s="45" t="s">
        <v>47</v>
      </c>
      <c r="B11" s="12" t="s">
        <v>48</v>
      </c>
      <c r="C11" s="11">
        <v>1621.1</v>
      </c>
      <c r="D11" s="37">
        <v>1393.7</v>
      </c>
      <c r="E11" s="37">
        <v>1388.6</v>
      </c>
      <c r="F11" s="37">
        <f t="shared" si="2"/>
        <v>99.634067589868678</v>
      </c>
      <c r="G11" s="37">
        <f t="shared" si="1"/>
        <v>85.657886620196166</v>
      </c>
      <c r="H11" s="38"/>
    </row>
    <row r="12" spans="1:9" ht="19.5" customHeight="1">
      <c r="A12" s="45" t="s">
        <v>49</v>
      </c>
      <c r="B12" s="10">
        <v>1.06E+16</v>
      </c>
      <c r="C12" s="11">
        <v>2114.6999999999998</v>
      </c>
      <c r="D12" s="37">
        <v>3383.8</v>
      </c>
      <c r="E12" s="37">
        <v>2389.4</v>
      </c>
      <c r="F12" s="37">
        <f t="shared" si="2"/>
        <v>70.61292038536557</v>
      </c>
      <c r="G12" s="37">
        <f t="shared" si="1"/>
        <v>112.99002222537477</v>
      </c>
      <c r="H12" s="38"/>
    </row>
    <row r="13" spans="1:9" ht="15" customHeight="1">
      <c r="A13" s="45" t="s">
        <v>50</v>
      </c>
      <c r="B13" s="12" t="s">
        <v>51</v>
      </c>
      <c r="C13" s="11">
        <v>174.7</v>
      </c>
      <c r="D13" s="37">
        <v>285</v>
      </c>
      <c r="E13" s="37">
        <v>357.8</v>
      </c>
      <c r="F13" s="37">
        <f t="shared" si="2"/>
        <v>125.54385964912281</v>
      </c>
      <c r="G13" s="37" t="s">
        <v>102</v>
      </c>
      <c r="H13" s="38"/>
    </row>
    <row r="14" spans="1:9" ht="15.75" customHeight="1">
      <c r="A14" s="45" t="s">
        <v>52</v>
      </c>
      <c r="B14" s="12" t="s">
        <v>53</v>
      </c>
      <c r="C14" s="11">
        <v>1939.9</v>
      </c>
      <c r="D14" s="37">
        <v>3098.8</v>
      </c>
      <c r="E14" s="37">
        <v>2031.6</v>
      </c>
      <c r="F14" s="37">
        <f t="shared" si="2"/>
        <v>65.560862269265513</v>
      </c>
      <c r="G14" s="37">
        <f t="shared" si="1"/>
        <v>104.72704778596832</v>
      </c>
      <c r="H14" s="38"/>
    </row>
    <row r="15" spans="1:9" ht="16.5" customHeight="1">
      <c r="A15" s="45" t="s">
        <v>54</v>
      </c>
      <c r="B15" s="10">
        <v>1.08040000100001E+16</v>
      </c>
      <c r="C15" s="11">
        <v>0.8</v>
      </c>
      <c r="D15" s="37">
        <v>0.4</v>
      </c>
      <c r="E15" s="37">
        <v>0.6</v>
      </c>
      <c r="F15" s="37">
        <f t="shared" si="2"/>
        <v>149.99999999999997</v>
      </c>
      <c r="G15" s="37">
        <f t="shared" si="1"/>
        <v>74.999999999999986</v>
      </c>
      <c r="H15" s="38"/>
    </row>
    <row r="16" spans="1:9" ht="16.5" customHeight="1">
      <c r="A16" s="45" t="s">
        <v>74</v>
      </c>
      <c r="B16" s="12" t="s">
        <v>75</v>
      </c>
      <c r="C16" s="11">
        <v>14</v>
      </c>
      <c r="D16" s="37">
        <v>4</v>
      </c>
      <c r="E16" s="37">
        <v>26.3</v>
      </c>
      <c r="F16" s="37" t="s">
        <v>103</v>
      </c>
      <c r="G16" s="37">
        <f t="shared" si="1"/>
        <v>187.85714285714286</v>
      </c>
      <c r="H16" s="38"/>
      <c r="I16" s="38"/>
    </row>
    <row r="17" spans="1:8" ht="18" customHeight="1">
      <c r="A17" s="45" t="s">
        <v>73</v>
      </c>
      <c r="B17" s="10">
        <v>1.17E+16</v>
      </c>
      <c r="C17" s="11">
        <v>2</v>
      </c>
      <c r="D17" s="37">
        <v>0</v>
      </c>
      <c r="E17" s="37">
        <v>-2</v>
      </c>
      <c r="F17" s="37">
        <v>0</v>
      </c>
      <c r="G17" s="37">
        <f t="shared" si="1"/>
        <v>-100</v>
      </c>
      <c r="H17" s="38"/>
    </row>
    <row r="18" spans="1:8" ht="29.25" customHeight="1">
      <c r="A18" s="45" t="s">
        <v>55</v>
      </c>
      <c r="B18" s="12" t="s">
        <v>56</v>
      </c>
      <c r="C18" s="11">
        <f>C22+C24</f>
        <v>3102.3999999999996</v>
      </c>
      <c r="D18" s="37">
        <v>7585.2</v>
      </c>
      <c r="E18" s="37">
        <v>7294</v>
      </c>
      <c r="F18" s="37">
        <f t="shared" si="2"/>
        <v>96.160944998154307</v>
      </c>
      <c r="G18" s="37" t="s">
        <v>104</v>
      </c>
      <c r="H18" s="38"/>
    </row>
    <row r="19" spans="1:8" ht="39.75" customHeight="1">
      <c r="A19" s="45" t="s">
        <v>57</v>
      </c>
      <c r="B19" s="12" t="s">
        <v>58</v>
      </c>
      <c r="C19" s="11">
        <v>0</v>
      </c>
      <c r="D19" s="37">
        <v>110.7</v>
      </c>
      <c r="E19" s="37">
        <v>110.7</v>
      </c>
      <c r="F19" s="37">
        <f t="shared" si="2"/>
        <v>100</v>
      </c>
      <c r="G19" s="37">
        <v>0</v>
      </c>
      <c r="H19" s="38"/>
    </row>
    <row r="20" spans="1:8" ht="42.75" customHeight="1">
      <c r="A20" s="45" t="s">
        <v>59</v>
      </c>
      <c r="B20" s="12" t="s">
        <v>78</v>
      </c>
      <c r="C20" s="11">
        <v>0</v>
      </c>
      <c r="D20" s="37">
        <v>110.7</v>
      </c>
      <c r="E20" s="37">
        <v>110.7</v>
      </c>
      <c r="F20" s="37">
        <f t="shared" si="2"/>
        <v>100</v>
      </c>
      <c r="G20" s="37">
        <v>0</v>
      </c>
      <c r="H20" s="38"/>
    </row>
    <row r="21" spans="1:8" ht="25.5" customHeight="1">
      <c r="A21" s="46" t="s">
        <v>82</v>
      </c>
      <c r="B21" s="13" t="s">
        <v>83</v>
      </c>
      <c r="C21" s="11">
        <v>0</v>
      </c>
      <c r="D21" s="37">
        <v>6239</v>
      </c>
      <c r="E21" s="37">
        <v>6239</v>
      </c>
      <c r="F21" s="37">
        <f t="shared" si="2"/>
        <v>100</v>
      </c>
      <c r="G21" s="37">
        <v>0</v>
      </c>
      <c r="H21" s="38"/>
    </row>
    <row r="22" spans="1:8" ht="41.25" customHeight="1">
      <c r="A22" s="45" t="s">
        <v>60</v>
      </c>
      <c r="B22" s="12" t="s">
        <v>61</v>
      </c>
      <c r="C22" s="11">
        <v>234.2</v>
      </c>
      <c r="D22" s="37">
        <v>263.60000000000002</v>
      </c>
      <c r="E22" s="37">
        <v>263.60000000000002</v>
      </c>
      <c r="F22" s="37">
        <f t="shared" si="2"/>
        <v>100</v>
      </c>
      <c r="G22" s="37">
        <f t="shared" si="1"/>
        <v>112.55337318531171</v>
      </c>
      <c r="H22" s="38"/>
    </row>
    <row r="23" spans="1:8" ht="54.75" customHeight="1">
      <c r="A23" s="45" t="s">
        <v>62</v>
      </c>
      <c r="B23" s="12" t="s">
        <v>63</v>
      </c>
      <c r="C23" s="11">
        <v>234.2</v>
      </c>
      <c r="D23" s="37">
        <v>263.60000000000002</v>
      </c>
      <c r="E23" s="37">
        <v>263.60000000000002</v>
      </c>
      <c r="F23" s="37">
        <f t="shared" si="2"/>
        <v>100</v>
      </c>
      <c r="G23" s="37">
        <f t="shared" si="1"/>
        <v>112.55337318531171</v>
      </c>
      <c r="H23" s="38"/>
    </row>
    <row r="24" spans="1:8" ht="18" customHeight="1">
      <c r="A24" s="45" t="s">
        <v>64</v>
      </c>
      <c r="B24" s="12" t="s">
        <v>65</v>
      </c>
      <c r="C24" s="11">
        <v>2868.2</v>
      </c>
      <c r="D24" s="37">
        <v>971.9</v>
      </c>
      <c r="E24" s="37">
        <v>680.7</v>
      </c>
      <c r="F24" s="37">
        <f t="shared" si="2"/>
        <v>70.038069760263411</v>
      </c>
      <c r="G24" s="37">
        <f t="shared" si="1"/>
        <v>23.732654626595078</v>
      </c>
      <c r="H24" s="38"/>
    </row>
    <row r="25" spans="1:8" ht="28.5" customHeight="1">
      <c r="A25" s="45" t="s">
        <v>66</v>
      </c>
      <c r="B25" s="12" t="s">
        <v>67</v>
      </c>
      <c r="C25" s="11">
        <v>2868.2</v>
      </c>
      <c r="D25" s="37">
        <v>971.9</v>
      </c>
      <c r="E25" s="37">
        <v>680.7</v>
      </c>
      <c r="F25" s="37">
        <f t="shared" si="2"/>
        <v>70.038069760263411</v>
      </c>
      <c r="G25" s="37">
        <f t="shared" si="1"/>
        <v>23.732654626595078</v>
      </c>
      <c r="H25" s="38"/>
    </row>
    <row r="26" spans="1:8">
      <c r="A26" s="14" t="s">
        <v>4</v>
      </c>
      <c r="B26" s="15"/>
      <c r="C26" s="31">
        <f>C28+C31+C33+C36+C40+C38</f>
        <v>7754.0999999999995</v>
      </c>
      <c r="D26" s="31">
        <f>D28+D31+D33+D36+D40+D38</f>
        <v>15436.400000000001</v>
      </c>
      <c r="E26" s="31">
        <f>E28+E31+E33+E36+E40+E38</f>
        <v>13897.399999999998</v>
      </c>
      <c r="F26" s="6">
        <f t="shared" ref="F26:F41" si="3">E26/D26*100</f>
        <v>90.030058822005117</v>
      </c>
      <c r="G26" s="6">
        <f t="shared" si="1"/>
        <v>179.2264737364749</v>
      </c>
      <c r="H26" s="16"/>
    </row>
    <row r="27" spans="1:8">
      <c r="A27" s="17" t="s">
        <v>3</v>
      </c>
      <c r="B27" s="18"/>
      <c r="C27" s="6"/>
      <c r="D27" s="6"/>
      <c r="E27" s="6"/>
      <c r="F27" s="7"/>
      <c r="G27" s="7"/>
      <c r="H27" s="16"/>
    </row>
    <row r="28" spans="1:8">
      <c r="A28" s="17" t="s">
        <v>5</v>
      </c>
      <c r="B28" s="19" t="s">
        <v>6</v>
      </c>
      <c r="C28" s="7">
        <f>C29+C30</f>
        <v>3257.6</v>
      </c>
      <c r="D28" s="7">
        <f t="shared" ref="D28:E28" si="4">D29+D30</f>
        <v>3730.7999999999997</v>
      </c>
      <c r="E28" s="7">
        <f t="shared" si="4"/>
        <v>2945.7</v>
      </c>
      <c r="F28" s="7">
        <f t="shared" si="3"/>
        <v>78.956256030878095</v>
      </c>
      <c r="G28" s="7">
        <f t="shared" si="1"/>
        <v>90.425466601178783</v>
      </c>
      <c r="H28" s="16"/>
    </row>
    <row r="29" spans="1:8" ht="40.5" customHeight="1">
      <c r="A29" s="17" t="s">
        <v>7</v>
      </c>
      <c r="B29" s="20" t="s">
        <v>8</v>
      </c>
      <c r="C29" s="7">
        <v>3253</v>
      </c>
      <c r="D29" s="35">
        <v>3673.6</v>
      </c>
      <c r="E29" s="7">
        <v>2888.6</v>
      </c>
      <c r="F29" s="7">
        <f t="shared" si="3"/>
        <v>78.631315331010455</v>
      </c>
      <c r="G29" s="7">
        <f t="shared" si="1"/>
        <v>88.798032585305862</v>
      </c>
      <c r="H29" s="16"/>
    </row>
    <row r="30" spans="1:8" ht="15" customHeight="1">
      <c r="A30" s="17" t="s">
        <v>9</v>
      </c>
      <c r="B30" s="19" t="s">
        <v>10</v>
      </c>
      <c r="C30" s="7">
        <v>4.5999999999999996</v>
      </c>
      <c r="D30" s="7">
        <v>57.2</v>
      </c>
      <c r="E30" s="7">
        <v>57.1</v>
      </c>
      <c r="F30" s="7">
        <f t="shared" si="3"/>
        <v>99.825174825174827</v>
      </c>
      <c r="G30" s="7" t="s">
        <v>98</v>
      </c>
      <c r="H30" s="16"/>
    </row>
    <row r="31" spans="1:8">
      <c r="A31" s="17" t="s">
        <v>11</v>
      </c>
      <c r="B31" s="19" t="s">
        <v>12</v>
      </c>
      <c r="C31" s="7">
        <f>C32</f>
        <v>234.2</v>
      </c>
      <c r="D31" s="7">
        <f t="shared" ref="D31:E31" si="5">D32</f>
        <v>263.60000000000002</v>
      </c>
      <c r="E31" s="7">
        <f t="shared" si="5"/>
        <v>263.60000000000002</v>
      </c>
      <c r="F31" s="7">
        <f t="shared" si="3"/>
        <v>100</v>
      </c>
      <c r="G31" s="7">
        <f t="shared" si="1"/>
        <v>112.55337318531171</v>
      </c>
      <c r="H31" s="16"/>
    </row>
    <row r="32" spans="1:8">
      <c r="A32" s="17" t="s">
        <v>13</v>
      </c>
      <c r="B32" s="19" t="s">
        <v>14</v>
      </c>
      <c r="C32" s="7">
        <v>234.2</v>
      </c>
      <c r="D32" s="7">
        <v>263.60000000000002</v>
      </c>
      <c r="E32" s="7">
        <v>263.60000000000002</v>
      </c>
      <c r="F32" s="7">
        <f t="shared" si="3"/>
        <v>100</v>
      </c>
      <c r="G32" s="7">
        <f t="shared" si="1"/>
        <v>112.55337318531171</v>
      </c>
      <c r="H32" s="16"/>
    </row>
    <row r="33" spans="1:8">
      <c r="A33" s="17" t="s">
        <v>15</v>
      </c>
      <c r="B33" s="19" t="s">
        <v>16</v>
      </c>
      <c r="C33" s="7">
        <f>C34+C35</f>
        <v>1442.8</v>
      </c>
      <c r="D33" s="7">
        <f t="shared" ref="D33:E33" si="6">D34+D35</f>
        <v>7948.5</v>
      </c>
      <c r="E33" s="7">
        <f t="shared" si="6"/>
        <v>7875.5</v>
      </c>
      <c r="F33" s="7">
        <f t="shared" si="3"/>
        <v>99.081587720953635</v>
      </c>
      <c r="G33" s="7" t="s">
        <v>99</v>
      </c>
      <c r="H33" s="16"/>
    </row>
    <row r="34" spans="1:8" ht="15.75" customHeight="1">
      <c r="A34" s="17" t="s">
        <v>17</v>
      </c>
      <c r="B34" s="19" t="s">
        <v>18</v>
      </c>
      <c r="C34" s="7">
        <v>1442.8</v>
      </c>
      <c r="D34" s="7">
        <v>7916.9</v>
      </c>
      <c r="E34" s="7">
        <v>7843.9</v>
      </c>
      <c r="F34" s="7">
        <f t="shared" si="3"/>
        <v>99.077921913880431</v>
      </c>
      <c r="G34" s="7" t="s">
        <v>100</v>
      </c>
      <c r="H34" s="16"/>
    </row>
    <row r="35" spans="1:8" ht="25.5" customHeight="1">
      <c r="A35" s="17" t="s">
        <v>84</v>
      </c>
      <c r="B35" s="19" t="s">
        <v>85</v>
      </c>
      <c r="C35" s="7">
        <v>0</v>
      </c>
      <c r="D35" s="7">
        <v>31.6</v>
      </c>
      <c r="E35" s="7">
        <v>31.6</v>
      </c>
      <c r="F35" s="7">
        <f t="shared" si="3"/>
        <v>100</v>
      </c>
      <c r="G35" s="7">
        <v>0</v>
      </c>
      <c r="H35" s="16"/>
    </row>
    <row r="36" spans="1:8">
      <c r="A36" s="17" t="s">
        <v>19</v>
      </c>
      <c r="B36" s="19" t="s">
        <v>20</v>
      </c>
      <c r="C36" s="7">
        <f>C37</f>
        <v>470</v>
      </c>
      <c r="D36" s="7">
        <f t="shared" ref="D36:E36" si="7">D37</f>
        <v>614.20000000000005</v>
      </c>
      <c r="E36" s="7">
        <f t="shared" si="7"/>
        <v>593.4</v>
      </c>
      <c r="F36" s="7">
        <f t="shared" si="3"/>
        <v>96.613480950830336</v>
      </c>
      <c r="G36" s="7">
        <f t="shared" si="1"/>
        <v>126.25531914893617</v>
      </c>
      <c r="H36" s="16"/>
    </row>
    <row r="37" spans="1:8">
      <c r="A37" s="17" t="s">
        <v>21</v>
      </c>
      <c r="B37" s="19" t="s">
        <v>22</v>
      </c>
      <c r="C37" s="7">
        <v>470</v>
      </c>
      <c r="D37" s="7">
        <v>614.20000000000005</v>
      </c>
      <c r="E37" s="7">
        <v>593.4</v>
      </c>
      <c r="F37" s="7">
        <f t="shared" si="3"/>
        <v>96.613480950830336</v>
      </c>
      <c r="G37" s="7">
        <f t="shared" si="1"/>
        <v>126.25531914893617</v>
      </c>
      <c r="H37" s="16"/>
    </row>
    <row r="38" spans="1:8">
      <c r="A38" s="47" t="s">
        <v>86</v>
      </c>
      <c r="B38" s="19" t="s">
        <v>88</v>
      </c>
      <c r="C38" s="7">
        <v>0</v>
      </c>
      <c r="D38" s="7">
        <f>D39</f>
        <v>4</v>
      </c>
      <c r="E38" s="7">
        <f>E39</f>
        <v>4</v>
      </c>
      <c r="F38" s="7">
        <f t="shared" si="3"/>
        <v>100</v>
      </c>
      <c r="G38" s="7">
        <v>0</v>
      </c>
      <c r="H38" s="16"/>
    </row>
    <row r="39" spans="1:8" ht="25.5">
      <c r="A39" s="47" t="s">
        <v>87</v>
      </c>
      <c r="B39" s="19" t="s">
        <v>89</v>
      </c>
      <c r="C39" s="7">
        <v>0</v>
      </c>
      <c r="D39" s="7">
        <v>4</v>
      </c>
      <c r="E39" s="7">
        <v>4</v>
      </c>
      <c r="F39" s="7">
        <f t="shared" si="3"/>
        <v>100</v>
      </c>
      <c r="G39" s="7">
        <v>0</v>
      </c>
      <c r="H39" s="16"/>
    </row>
    <row r="40" spans="1:8">
      <c r="A40" s="17" t="s">
        <v>76</v>
      </c>
      <c r="B40" s="19" t="s">
        <v>23</v>
      </c>
      <c r="C40" s="7">
        <f>C41</f>
        <v>2349.5</v>
      </c>
      <c r="D40" s="7">
        <f t="shared" ref="D40:E40" si="8">D41</f>
        <v>2875.3</v>
      </c>
      <c r="E40" s="7">
        <f t="shared" si="8"/>
        <v>2215.1999999999998</v>
      </c>
      <c r="F40" s="7">
        <f t="shared" si="3"/>
        <v>77.04239557611379</v>
      </c>
      <c r="G40" s="7">
        <f t="shared" si="1"/>
        <v>94.283890189402001</v>
      </c>
      <c r="H40" s="16"/>
    </row>
    <row r="41" spans="1:8">
      <c r="A41" s="17" t="s">
        <v>24</v>
      </c>
      <c r="B41" s="19" t="s">
        <v>25</v>
      </c>
      <c r="C41" s="7">
        <v>2349.5</v>
      </c>
      <c r="D41" s="7">
        <v>2875.3</v>
      </c>
      <c r="E41" s="7">
        <v>2215.1999999999998</v>
      </c>
      <c r="F41" s="7">
        <f t="shared" si="3"/>
        <v>77.04239557611379</v>
      </c>
      <c r="G41" s="7">
        <f t="shared" si="1"/>
        <v>94.283890189402001</v>
      </c>
      <c r="H41" s="16"/>
    </row>
    <row r="42" spans="1:8" ht="25.5">
      <c r="A42" s="21" t="s">
        <v>26</v>
      </c>
      <c r="B42" s="22"/>
      <c r="C42" s="32">
        <f>C4-C26</f>
        <v>-120</v>
      </c>
      <c r="D42" s="39">
        <f>D4-D26</f>
        <v>-206.00000000000182</v>
      </c>
      <c r="E42" s="39">
        <f>E4-E26</f>
        <v>225.10000000000218</v>
      </c>
      <c r="F42" s="7"/>
      <c r="G42" s="7"/>
    </row>
    <row r="43" spans="1:8">
      <c r="A43" s="23" t="s">
        <v>27</v>
      </c>
      <c r="B43" s="24"/>
      <c r="C43" s="33">
        <f t="shared" ref="C43" si="9">C45</f>
        <v>120</v>
      </c>
      <c r="D43" s="33">
        <f t="shared" ref="D43:E43" si="10">D45</f>
        <v>206</v>
      </c>
      <c r="E43" s="33">
        <f t="shared" si="10"/>
        <v>-225.10000000000036</v>
      </c>
      <c r="F43" s="25"/>
      <c r="G43" s="25"/>
    </row>
    <row r="44" spans="1:8">
      <c r="A44" s="17" t="s">
        <v>3</v>
      </c>
      <c r="B44" s="26"/>
      <c r="C44" s="32"/>
      <c r="D44" s="32"/>
      <c r="E44" s="32"/>
      <c r="F44" s="27"/>
      <c r="G44" s="27"/>
    </row>
    <row r="45" spans="1:8" ht="25.5">
      <c r="A45" s="17" t="s">
        <v>28</v>
      </c>
      <c r="B45" s="26" t="s">
        <v>29</v>
      </c>
      <c r="C45" s="32">
        <f t="shared" ref="C45" si="11">C46+C47</f>
        <v>120</v>
      </c>
      <c r="D45" s="32">
        <f t="shared" ref="D45:E45" si="12">D46+D47</f>
        <v>206</v>
      </c>
      <c r="E45" s="32">
        <f t="shared" si="12"/>
        <v>-225.10000000000036</v>
      </c>
      <c r="F45" s="27"/>
      <c r="G45" s="27"/>
    </row>
    <row r="46" spans="1:8" ht="25.5">
      <c r="A46" s="17" t="s">
        <v>30</v>
      </c>
      <c r="B46" s="26" t="s">
        <v>31</v>
      </c>
      <c r="C46" s="34">
        <v>-7673.3</v>
      </c>
      <c r="D46" s="32">
        <v>-15230.4</v>
      </c>
      <c r="E46" s="32">
        <v>-14277.5</v>
      </c>
      <c r="F46" s="27"/>
      <c r="G46" s="27"/>
    </row>
    <row r="47" spans="1:8" ht="29.25" customHeight="1">
      <c r="A47" s="17" t="s">
        <v>32</v>
      </c>
      <c r="B47" s="26" t="s">
        <v>33</v>
      </c>
      <c r="C47" s="34">
        <v>7793.3</v>
      </c>
      <c r="D47" s="32">
        <v>15436.4</v>
      </c>
      <c r="E47" s="32">
        <v>14052.4</v>
      </c>
      <c r="F47" s="27"/>
      <c r="G47" s="27"/>
    </row>
    <row r="48" spans="1:8" ht="4.5" customHeight="1"/>
    <row r="49" spans="1:7" ht="13.5" customHeight="1"/>
    <row r="50" spans="1:7" hidden="1"/>
    <row r="51" spans="1:7" ht="41.25" customHeight="1">
      <c r="A51" s="41" t="s">
        <v>40</v>
      </c>
      <c r="B51" s="41"/>
      <c r="C51" s="41"/>
      <c r="D51" s="41"/>
      <c r="E51" s="41"/>
      <c r="F51" s="41"/>
      <c r="G51" s="41"/>
    </row>
  </sheetData>
  <mergeCells count="2">
    <mergeCell ref="A51:G51"/>
    <mergeCell ref="A1:G1"/>
  </mergeCells>
  <pageMargins left="0.7" right="0.7" top="0.75" bottom="0.75" header="0.3" footer="0.3"/>
  <pageSetup paperSize="9" scale="6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A5" sqref="A5:G6"/>
    </sheetView>
  </sheetViews>
  <sheetFormatPr defaultRowHeight="15"/>
  <cols>
    <col min="1" max="1" width="36" style="1" customWidth="1"/>
    <col min="2" max="2" width="15.7109375" style="1" customWidth="1"/>
    <col min="3" max="3" width="10.42578125" style="1" customWidth="1"/>
    <col min="4" max="4" width="14.140625" style="1" customWidth="1"/>
    <col min="5" max="5" width="14.42578125" style="1" customWidth="1"/>
    <col min="6" max="6" width="11.7109375" style="1" customWidth="1"/>
    <col min="7" max="7" width="12.28515625" style="1" customWidth="1"/>
    <col min="8" max="16384" width="9.140625" style="1"/>
  </cols>
  <sheetData>
    <row r="2" spans="1:7" ht="96" customHeight="1">
      <c r="A2" s="44" t="s">
        <v>94</v>
      </c>
      <c r="B2" s="41"/>
      <c r="C2" s="41"/>
      <c r="D2" s="41"/>
      <c r="E2" s="41"/>
      <c r="F2" s="41"/>
      <c r="G2" s="41"/>
    </row>
    <row r="3" spans="1:7">
      <c r="G3" s="2" t="s">
        <v>41</v>
      </c>
    </row>
    <row r="4" spans="1:7" ht="66.75" customHeight="1">
      <c r="A4" s="28" t="s">
        <v>34</v>
      </c>
      <c r="B4" s="28" t="s">
        <v>35</v>
      </c>
      <c r="C4" s="4" t="s">
        <v>91</v>
      </c>
      <c r="D4" s="4" t="s">
        <v>92</v>
      </c>
      <c r="E4" s="4" t="s">
        <v>95</v>
      </c>
      <c r="F4" s="3" t="s">
        <v>79</v>
      </c>
      <c r="G4" s="3" t="s">
        <v>80</v>
      </c>
    </row>
    <row r="5" spans="1:7" ht="25.5" customHeight="1">
      <c r="A5" s="29" t="s">
        <v>36</v>
      </c>
      <c r="B5" s="40">
        <v>6</v>
      </c>
      <c r="C5" s="27">
        <v>2308</v>
      </c>
      <c r="D5" s="27">
        <v>2527.4</v>
      </c>
      <c r="E5" s="27">
        <v>2029.6</v>
      </c>
      <c r="F5" s="27">
        <f>E5/D5*100</f>
        <v>80.303869589301243</v>
      </c>
      <c r="G5" s="27">
        <f>E5/C5*100</f>
        <v>87.93760831889081</v>
      </c>
    </row>
    <row r="6" spans="1:7" ht="24.75" customHeight="1">
      <c r="A6" s="30" t="s">
        <v>37</v>
      </c>
      <c r="B6" s="40">
        <v>4.5</v>
      </c>
      <c r="C6" s="27">
        <v>1994.9</v>
      </c>
      <c r="D6" s="27">
        <v>2492.5</v>
      </c>
      <c r="E6" s="27">
        <v>1892.4</v>
      </c>
      <c r="F6" s="27">
        <f>E6/D6*100</f>
        <v>75.923771313941842</v>
      </c>
      <c r="G6" s="27">
        <f>E6/C6*100</f>
        <v>94.861897839490709</v>
      </c>
    </row>
    <row r="10" spans="1:7">
      <c r="A10" s="41" t="s">
        <v>39</v>
      </c>
      <c r="B10" s="41"/>
      <c r="C10" s="41"/>
      <c r="D10" s="41"/>
      <c r="E10" s="41"/>
      <c r="F10" s="41"/>
      <c r="G10" s="41"/>
    </row>
  </sheetData>
  <mergeCells count="2">
    <mergeCell ref="A2:G2"/>
    <mergeCell ref="A10:G10"/>
  </mergeCells>
  <pageMargins left="0.7" right="0.7" top="0.75" bottom="0.75" header="0.3" footer="0.3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>
      <selection activeCell="F8" sqref="F8"/>
    </sheetView>
  </sheetViews>
  <sheetFormatPr defaultRowHeight="15"/>
  <cols>
    <col min="1" max="1" width="36.7109375" style="1" customWidth="1"/>
    <col min="2" max="2" width="12.7109375" style="1" customWidth="1"/>
    <col min="3" max="3" width="17.42578125" style="1" customWidth="1"/>
    <col min="4" max="4" width="14.5703125" style="1" customWidth="1"/>
    <col min="5" max="5" width="14.28515625" style="1" customWidth="1"/>
    <col min="6" max="6" width="18" style="1" customWidth="1"/>
    <col min="7" max="16384" width="9.140625" style="1"/>
  </cols>
  <sheetData>
    <row r="2" spans="1:7" ht="96" customHeight="1">
      <c r="A2" s="44" t="s">
        <v>96</v>
      </c>
      <c r="B2" s="41"/>
      <c r="C2" s="41"/>
      <c r="D2" s="41"/>
      <c r="E2" s="41"/>
      <c r="F2" s="41"/>
    </row>
    <row r="3" spans="1:7">
      <c r="F3" s="2"/>
    </row>
    <row r="4" spans="1:7" ht="66.75" customHeight="1">
      <c r="A4" s="3" t="s">
        <v>68</v>
      </c>
      <c r="B4" s="4" t="s">
        <v>91</v>
      </c>
      <c r="C4" s="4" t="s">
        <v>92</v>
      </c>
      <c r="D4" s="4" t="s">
        <v>97</v>
      </c>
      <c r="E4" s="3" t="s">
        <v>79</v>
      </c>
      <c r="F4" s="3" t="s">
        <v>80</v>
      </c>
    </row>
    <row r="5" spans="1:7" ht="75.75" customHeight="1">
      <c r="A5" s="48" t="s">
        <v>77</v>
      </c>
      <c r="B5" s="27">
        <v>2</v>
      </c>
      <c r="C5" s="27">
        <v>2</v>
      </c>
      <c r="D5" s="27">
        <v>2</v>
      </c>
      <c r="E5" s="27">
        <f t="shared" ref="E5:E8" si="0">D5/C5*100</f>
        <v>100</v>
      </c>
      <c r="F5" s="7">
        <f t="shared" ref="F5:F6" si="1">D5/B5*100</f>
        <v>100</v>
      </c>
    </row>
    <row r="6" spans="1:7" ht="69" customHeight="1">
      <c r="A6" s="49" t="s">
        <v>71</v>
      </c>
      <c r="B6" s="27">
        <v>470</v>
      </c>
      <c r="C6" s="27">
        <v>614.20000000000005</v>
      </c>
      <c r="D6" s="27">
        <v>593.4</v>
      </c>
      <c r="E6" s="27">
        <f t="shared" si="0"/>
        <v>96.613480950830336</v>
      </c>
      <c r="F6" s="7">
        <f t="shared" si="1"/>
        <v>126.25531914893617</v>
      </c>
      <c r="G6" s="16"/>
    </row>
    <row r="7" spans="1:7" ht="58.5" customHeight="1">
      <c r="A7" s="50" t="s">
        <v>72</v>
      </c>
      <c r="B7" s="27">
        <v>1442.8</v>
      </c>
      <c r="C7" s="27">
        <v>7916.9</v>
      </c>
      <c r="D7" s="27">
        <v>7843.9</v>
      </c>
      <c r="E7" s="27">
        <f t="shared" si="0"/>
        <v>99.077921913880431</v>
      </c>
      <c r="F7" s="7" t="s">
        <v>100</v>
      </c>
    </row>
    <row r="8" spans="1:7" ht="21.75" customHeight="1">
      <c r="A8" s="51" t="s">
        <v>69</v>
      </c>
      <c r="B8" s="25">
        <f t="shared" ref="B8" si="2">B6+B7+B5</f>
        <v>1914.8</v>
      </c>
      <c r="C8" s="25">
        <f t="shared" ref="C8:D8" si="3">C6+C7+C5</f>
        <v>8533.1</v>
      </c>
      <c r="D8" s="25">
        <f t="shared" si="3"/>
        <v>8439.2999999999993</v>
      </c>
      <c r="E8" s="25">
        <f t="shared" si="0"/>
        <v>98.900751192415399</v>
      </c>
      <c r="F8" s="36" t="s">
        <v>101</v>
      </c>
    </row>
    <row r="12" spans="1:7">
      <c r="A12" s="41" t="s">
        <v>70</v>
      </c>
      <c r="B12" s="41"/>
      <c r="C12" s="41"/>
      <c r="D12" s="41"/>
      <c r="E12" s="41"/>
      <c r="F12" s="41"/>
    </row>
  </sheetData>
  <mergeCells count="2">
    <mergeCell ref="A2:F2"/>
    <mergeCell ref="A12:F12"/>
  </mergeCells>
  <pageMargins left="0.7" right="0.7" top="0.75" bottom="0.75" header="0.3" footer="0.3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2023-01-27T09:23:24Z</cp:lastPrinted>
  <dcterms:created xsi:type="dcterms:W3CDTF">2017-04-17T10:25:39Z</dcterms:created>
  <dcterms:modified xsi:type="dcterms:W3CDTF">2023-01-27T09:23:27Z</dcterms:modified>
</cp:coreProperties>
</file>