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405" yWindow="15" windowWidth="13305" windowHeight="12390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1'!#REF!</definedName>
  </definedNames>
  <calcPr calcId="124519"/>
</workbook>
</file>

<file path=xl/calcChain.xml><?xml version="1.0" encoding="utf-8"?>
<calcChain xmlns="http://schemas.openxmlformats.org/spreadsheetml/2006/main">
  <c r="D4" i="1"/>
  <c r="C6"/>
  <c r="C4" s="1"/>
  <c r="D6"/>
  <c r="E6"/>
  <c r="E18"/>
  <c r="E4" s="1"/>
  <c r="D18"/>
  <c r="C18"/>
  <c r="F18" l="1"/>
  <c r="G7" l="1"/>
  <c r="G8"/>
  <c r="G10"/>
  <c r="G11"/>
  <c r="G12"/>
  <c r="G13"/>
  <c r="G14"/>
  <c r="G15"/>
  <c r="G16"/>
  <c r="G18"/>
  <c r="G22"/>
  <c r="G23"/>
  <c r="G24"/>
  <c r="G25"/>
  <c r="F7"/>
  <c r="F8"/>
  <c r="F9"/>
  <c r="F10"/>
  <c r="F11"/>
  <c r="F12"/>
  <c r="F13"/>
  <c r="F14"/>
  <c r="F15"/>
  <c r="F16"/>
  <c r="F19"/>
  <c r="F20"/>
  <c r="F21"/>
  <c r="F22"/>
  <c r="F23"/>
  <c r="F24"/>
  <c r="F25"/>
  <c r="E5" i="3"/>
  <c r="G29" i="1"/>
  <c r="G33"/>
  <c r="G35"/>
  <c r="G38"/>
  <c r="G40"/>
  <c r="F29"/>
  <c r="F30"/>
  <c r="F31"/>
  <c r="F33"/>
  <c r="F35"/>
  <c r="F36"/>
  <c r="F38"/>
  <c r="F40"/>
  <c r="D34" l="1"/>
  <c r="E34"/>
  <c r="C34"/>
  <c r="D39"/>
  <c r="E39"/>
  <c r="D37"/>
  <c r="E37"/>
  <c r="D32"/>
  <c r="E32"/>
  <c r="D28"/>
  <c r="E28"/>
  <c r="C8" i="3"/>
  <c r="F39" i="1" l="1"/>
  <c r="F37"/>
  <c r="G34"/>
  <c r="F34"/>
  <c r="F32"/>
  <c r="F28"/>
  <c r="G6"/>
  <c r="F6"/>
  <c r="F4" l="1"/>
  <c r="G4"/>
  <c r="C39" l="1"/>
  <c r="G39" s="1"/>
  <c r="C37"/>
  <c r="G37" s="1"/>
  <c r="C32"/>
  <c r="G32" s="1"/>
  <c r="C28"/>
  <c r="G28" s="1"/>
  <c r="C26" l="1"/>
  <c r="F6" i="2"/>
  <c r="G6"/>
  <c r="F7" i="3"/>
  <c r="F6"/>
  <c r="C44" i="1"/>
  <c r="C42" s="1"/>
  <c r="B8" i="3"/>
  <c r="D8"/>
  <c r="E6"/>
  <c r="C41" i="1" l="1"/>
  <c r="D26"/>
  <c r="E26"/>
  <c r="G5" i="2"/>
  <c r="F26" i="1" l="1"/>
  <c r="G26"/>
  <c r="E7" i="3"/>
  <c r="E44" i="1"/>
  <c r="E8" i="3" l="1"/>
  <c r="F8"/>
  <c r="E41" i="1" l="1"/>
  <c r="D41" l="1"/>
  <c r="D44"/>
  <c r="D42" s="1"/>
  <c r="E42"/>
  <c r="F5" i="2" l="1"/>
</calcChain>
</file>

<file path=xl/sharedStrings.xml><?xml version="1.0" encoding="utf-8"?>
<sst xmlns="http://schemas.openxmlformats.org/spreadsheetml/2006/main" count="106" uniqueCount="96">
  <si>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</si>
  <si>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</si>
  <si>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</si>
  <si>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</si>
  <si>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</si>
  <si>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</si>
  <si>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</si>
  <si>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</si>
  <si>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</si>
  <si>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</si>
  <si>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</si>
  <si>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</si>
  <si>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</si>
  <si>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</si>
  <si>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</si>
  <si>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</si>
  <si>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</si>
  <si>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</si>
  <si>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</si>
  <si>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Жилищно-коммунальное хозяйство</t>
  </si>
  <si>
    <t>00 0500 0000000000 000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</si>
  <si>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</si>
  <si>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</si>
  <si>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</si>
  <si>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</si>
  <si>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</si>
  <si>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</si>
  <si>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</si>
  <si>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</si>
  <si>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</si>
  <si>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</si>
  <si>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</si>
  <si>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</si>
  <si>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</si>
  <si>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</si>
  <si>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</si>
  <si>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</si>
  <si>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</si>
  <si>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</si>
  <si>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</si>
  <si>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>Начальник финансового управления                                                                                                Е.А. Малышева</t>
  </si>
  <si>
    <t>(тыс. руб.)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</si>
  <si>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</si>
  <si>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</si>
  <si>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</si>
  <si>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</si>
  <si>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</si>
  <si>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</si>
  <si>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</si>
  <si>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</si>
  <si>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</si>
  <si>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</si>
  <si>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</si>
  <si>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10606000000000110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</si>
  <si>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</si>
  <si>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</si>
  <si>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</si>
  <si>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</si>
  <si>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</si>
  <si>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</si>
  <si>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</si>
  <si>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</si>
  <si>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</si>
  <si>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</si>
  <si>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</si>
  <si>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</si>
  <si>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</si>
  <si>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</si>
  <si>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</si>
  <si>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</si>
  <si>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</si>
  <si>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</si>
  <si>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</si>
  <si>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Старожуковского муниципального образования Базарно-Карабулакского муниципального района"</t>
  </si>
  <si>
    <t>Муниципальная программа "Ремонт автомобильных дорог Старожуковского муниципального образования Базарно-Карабулаского муниципального района"</t>
  </si>
  <si>
    <t>Прочие неналоговые доходы</t>
  </si>
  <si>
    <t>Прочие поступления от использования имущества</t>
  </si>
  <si>
    <t>11109045100000120</t>
  </si>
  <si>
    <t>Культура и кинематография</t>
  </si>
  <si>
    <t>Муниципальная программа "Обеспечение первичных мер пожарной безопасности Старожуковского муниципального образования Базарно-Карабулакского муниципального района"</t>
  </si>
  <si>
    <t>20216001100001151</t>
  </si>
  <si>
    <t>% исполнения плана                       2022 года</t>
  </si>
  <si>
    <t>% исполнения 2022 года к 2021 году</t>
  </si>
  <si>
    <t>Налоги на товары (работы, услуги) реализуемые на территории российской федерации</t>
  </si>
  <si>
    <t xml:space="preserve">Субсидия бюджетам сельских поселений области </t>
  </si>
  <si>
    <t>20220000000000150</t>
  </si>
  <si>
    <t>Другие вопросы в области национальной экономики</t>
  </si>
  <si>
    <t>00 0412 0000000000 000</t>
  </si>
  <si>
    <t xml:space="preserve">Сведения об исполнении бюджета Старожуковского муниципального образования                                                                                                                                  Базарно-Карабулакского муниципального района 
на 1 июля 2022 года         
</t>
  </si>
  <si>
    <t>Исполнено на 1 июля 2021 г. (тыс.руб)</t>
  </si>
  <si>
    <t>Утвержденные бюджетные назначения на           1 июля 2022 г. (тыс.руб)</t>
  </si>
  <si>
    <t>Исполнено на 1 июля 2022 г. (тыс.руб)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</si>
  <si>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Старожуковскому муниципальному образованию Базарно-Карабулакского муниципального района
 на 1 июля 2022 года 
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</si>
  <si>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Старожуковского муниципального образования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по расходам в разрезе муниципальных программ
на 1 июля 2022 года     
</t>
  </si>
  <si>
    <t>Исполнено на      1 июля 2022 г. (тыс.руб)</t>
  </si>
  <si>
    <t>Исполнено на           1 июля 2022 г. (тыс.руб)</t>
  </si>
</sst>
</file>

<file path=xl/styles.xml><?xml version="1.0" encoding="utf-8"?>
<styleSheet xmlns="http://schemas.openxmlformats.org/spreadsheetml/2006/main">
  <numFmts count="2">
    <numFmt numFmtId="164" formatCode="_-* #,##0.0\ _₽_-;\-* #,##0.0\ _₽_-;_-* &quot;-&quot;?\ _₽_-;_-@_-"/>
    <numFmt numFmtId="165" formatCode="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"/>
      <family val="2"/>
      <charset val="204"/>
    </font>
    <font>
      <b/>
      <sz val="11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37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37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1" fontId="8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0" fontId="9" fillId="0" borderId="1" xfId="2" applyFont="1" applyBorder="1" applyAlignment="1" applyProtection="1">
      <alignment horizontal="left" vertical="top" wrapText="1"/>
      <protection hidden="1"/>
    </xf>
    <xf numFmtId="49" fontId="9" fillId="0" borderId="1" xfId="2" applyNumberFormat="1" applyFont="1" applyBorder="1" applyAlignment="1" applyProtection="1">
      <alignment horizontal="right" vertical="center"/>
      <protection hidden="1"/>
    </xf>
    <xf numFmtId="0" fontId="5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right" vertical="center" wrapText="1"/>
    </xf>
    <xf numFmtId="164" fontId="4" fillId="0" borderId="0" xfId="0" applyNumberFormat="1" applyFont="1"/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65" fontId="9" fillId="0" borderId="1" xfId="1" applyNumberFormat="1" applyFont="1" applyFill="1" applyBorder="1" applyAlignment="1" applyProtection="1">
      <alignment wrapText="1"/>
      <protection hidden="1"/>
    </xf>
    <xf numFmtId="165" fontId="9" fillId="0" borderId="1" xfId="3" applyNumberFormat="1" applyFont="1" applyFill="1" applyBorder="1" applyAlignment="1" applyProtection="1">
      <alignment wrapText="1"/>
      <protection hidden="1"/>
    </xf>
    <xf numFmtId="165" fontId="9" fillId="0" borderId="4" xfId="2" applyNumberFormat="1" applyFont="1" applyFill="1" applyBorder="1" applyAlignment="1" applyProtection="1">
      <alignment wrapText="1"/>
      <protection hidden="1"/>
    </xf>
    <xf numFmtId="0" fontId="5" fillId="0" borderId="1" xfId="0" applyFont="1" applyBorder="1" applyAlignment="1">
      <alignment vertical="top" wrapText="1"/>
    </xf>
    <xf numFmtId="164" fontId="5" fillId="0" borderId="3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tabSelected="1" topLeftCell="A34" zoomScale="95" zoomScaleNormal="95" workbookViewId="0">
      <selection sqref="A1:G1"/>
    </sheetView>
  </sheetViews>
  <sheetFormatPr defaultRowHeight="15"/>
  <cols>
    <col min="1" max="1" width="34.5703125" style="1" customWidth="1"/>
    <col min="2" max="2" width="22.140625" style="1" customWidth="1"/>
    <col min="3" max="3" width="11.7109375" style="1" customWidth="1"/>
    <col min="4" max="4" width="15" style="1" customWidth="1"/>
    <col min="5" max="5" width="12.140625" style="1" customWidth="1"/>
    <col min="6" max="6" width="11.140625" style="1" customWidth="1"/>
    <col min="7" max="7" width="12.7109375" style="1" customWidth="1"/>
    <col min="8" max="16384" width="9.140625" style="1"/>
  </cols>
  <sheetData>
    <row r="1" spans="1:7" ht="43.5" customHeight="1">
      <c r="A1" s="44" t="s">
        <v>88</v>
      </c>
      <c r="B1" s="45"/>
      <c r="C1" s="45"/>
      <c r="D1" s="45"/>
      <c r="E1" s="45"/>
      <c r="F1" s="45"/>
      <c r="G1" s="45"/>
    </row>
    <row r="2" spans="1:7">
      <c r="G2" s="2" t="s">
        <v>38</v>
      </c>
    </row>
    <row r="3" spans="1:7" ht="63.75" customHeight="1">
      <c r="A3" s="3" t="s">
        <v>0</v>
      </c>
      <c r="B3" s="3" t="s">
        <v>1</v>
      </c>
      <c r="C3" s="4" t="s">
        <v>89</v>
      </c>
      <c r="D3" s="4" t="s">
        <v>90</v>
      </c>
      <c r="E3" s="4" t="s">
        <v>91</v>
      </c>
      <c r="F3" s="3" t="s">
        <v>81</v>
      </c>
      <c r="G3" s="3" t="s">
        <v>82</v>
      </c>
    </row>
    <row r="4" spans="1:7" ht="15.75" customHeight="1">
      <c r="A4" s="5" t="s">
        <v>2</v>
      </c>
      <c r="B4" s="6"/>
      <c r="C4" s="7">
        <f t="shared" ref="C4:D4" si="0">C6+C18</f>
        <v>3465</v>
      </c>
      <c r="D4" s="7">
        <f t="shared" si="0"/>
        <v>14436.9</v>
      </c>
      <c r="E4" s="7">
        <f>E6+E18</f>
        <v>3257.0999999999995</v>
      </c>
      <c r="F4" s="7">
        <f>E4/D4*100</f>
        <v>22.560937597406642</v>
      </c>
      <c r="G4" s="8">
        <f t="shared" ref="G4:G40" si="1">E4/C4*100</f>
        <v>93.999999999999986</v>
      </c>
    </row>
    <row r="5" spans="1:7" ht="15" customHeight="1">
      <c r="A5" s="9" t="s">
        <v>3</v>
      </c>
      <c r="B5" s="10"/>
      <c r="C5" s="11"/>
      <c r="D5" s="8"/>
      <c r="E5" s="8"/>
      <c r="F5" s="8"/>
      <c r="G5" s="8"/>
    </row>
    <row r="6" spans="1:7" ht="17.25" customHeight="1">
      <c r="A6" s="12" t="s">
        <v>42</v>
      </c>
      <c r="B6" s="13">
        <v>1E+16</v>
      </c>
      <c r="C6" s="14">
        <f>C7+C9+C10+C12+C15+C16</f>
        <v>2366.5</v>
      </c>
      <c r="D6" s="14">
        <f>D7+D9+D10+D12+D15+D16</f>
        <v>7147</v>
      </c>
      <c r="E6" s="14">
        <f>E7+E9+E10+E12+E15+E16+E17</f>
        <v>2857.8999999999996</v>
      </c>
      <c r="F6" s="8">
        <f t="shared" ref="F6:F40" si="2">E6/D6*100</f>
        <v>39.98740730376381</v>
      </c>
      <c r="G6" s="8">
        <f t="shared" si="1"/>
        <v>120.7648425945489</v>
      </c>
    </row>
    <row r="7" spans="1:7" ht="15.75" customHeight="1">
      <c r="A7" s="12" t="s">
        <v>43</v>
      </c>
      <c r="B7" s="13">
        <v>1.01E+16</v>
      </c>
      <c r="C7" s="14">
        <v>372.9</v>
      </c>
      <c r="D7" s="14">
        <v>985.4</v>
      </c>
      <c r="E7" s="14">
        <v>375.8</v>
      </c>
      <c r="F7" s="8">
        <f t="shared" si="2"/>
        <v>38.136797239699618</v>
      </c>
      <c r="G7" s="8">
        <f t="shared" si="1"/>
        <v>100.77768838830788</v>
      </c>
    </row>
    <row r="8" spans="1:7" ht="20.25" customHeight="1">
      <c r="A8" s="12" t="s">
        <v>44</v>
      </c>
      <c r="B8" s="15" t="s">
        <v>45</v>
      </c>
      <c r="C8" s="14">
        <v>372.9</v>
      </c>
      <c r="D8" s="14">
        <v>985.4</v>
      </c>
      <c r="E8" s="14">
        <v>375.8</v>
      </c>
      <c r="F8" s="8">
        <f t="shared" si="2"/>
        <v>38.136797239699618</v>
      </c>
      <c r="G8" s="8">
        <f t="shared" si="1"/>
        <v>100.77768838830788</v>
      </c>
    </row>
    <row r="9" spans="1:7" ht="15" customHeight="1">
      <c r="A9" s="12" t="s">
        <v>83</v>
      </c>
      <c r="B9" s="13">
        <v>1.03E+16</v>
      </c>
      <c r="C9" s="14">
        <v>0</v>
      </c>
      <c r="D9" s="14">
        <v>1877.9</v>
      </c>
      <c r="E9" s="14">
        <v>1025.8</v>
      </c>
      <c r="F9" s="8">
        <f t="shared" si="2"/>
        <v>54.624846903455982</v>
      </c>
      <c r="G9" s="8">
        <v>0</v>
      </c>
    </row>
    <row r="10" spans="1:7" ht="16.5" customHeight="1">
      <c r="A10" s="12" t="s">
        <v>46</v>
      </c>
      <c r="B10" s="13">
        <v>1.05E+16</v>
      </c>
      <c r="C10" s="14">
        <v>1612.1</v>
      </c>
      <c r="D10" s="14">
        <v>709.4</v>
      </c>
      <c r="E10" s="14">
        <v>1097.5999999999999</v>
      </c>
      <c r="F10" s="8">
        <f t="shared" si="2"/>
        <v>154.72230053566395</v>
      </c>
      <c r="G10" s="8">
        <f t="shared" si="1"/>
        <v>68.085106382978722</v>
      </c>
    </row>
    <row r="11" spans="1:7" ht="16.5" customHeight="1">
      <c r="A11" s="12" t="s">
        <v>47</v>
      </c>
      <c r="B11" s="15" t="s">
        <v>48</v>
      </c>
      <c r="C11" s="14">
        <v>1612.1</v>
      </c>
      <c r="D11" s="14">
        <v>709.4</v>
      </c>
      <c r="E11" s="14">
        <v>1097.5999999999999</v>
      </c>
      <c r="F11" s="8">
        <f t="shared" si="2"/>
        <v>154.72230053566395</v>
      </c>
      <c r="G11" s="8">
        <f t="shared" si="1"/>
        <v>68.085106382978722</v>
      </c>
    </row>
    <row r="12" spans="1:7" ht="19.5" customHeight="1">
      <c r="A12" s="12" t="s">
        <v>49</v>
      </c>
      <c r="B12" s="13">
        <v>1.06E+16</v>
      </c>
      <c r="C12" s="14">
        <v>369.1</v>
      </c>
      <c r="D12" s="14">
        <v>3570.1</v>
      </c>
      <c r="E12" s="14">
        <v>356.5</v>
      </c>
      <c r="F12" s="8">
        <f t="shared" si="2"/>
        <v>9.9857146858631403</v>
      </c>
      <c r="G12" s="8">
        <f t="shared" si="1"/>
        <v>96.58629097805472</v>
      </c>
    </row>
    <row r="13" spans="1:7" ht="15" customHeight="1">
      <c r="A13" s="12" t="s">
        <v>50</v>
      </c>
      <c r="B13" s="15" t="s">
        <v>51</v>
      </c>
      <c r="C13" s="14">
        <v>6</v>
      </c>
      <c r="D13" s="14">
        <v>285</v>
      </c>
      <c r="E13" s="14">
        <v>4.7</v>
      </c>
      <c r="F13" s="8">
        <f t="shared" si="2"/>
        <v>1.6491228070175439</v>
      </c>
      <c r="G13" s="8">
        <f t="shared" si="1"/>
        <v>78.333333333333329</v>
      </c>
    </row>
    <row r="14" spans="1:7" ht="15.75" customHeight="1">
      <c r="A14" s="12" t="s">
        <v>52</v>
      </c>
      <c r="B14" s="15" t="s">
        <v>53</v>
      </c>
      <c r="C14" s="14">
        <v>363.1</v>
      </c>
      <c r="D14" s="14">
        <v>3285.1</v>
      </c>
      <c r="E14" s="14">
        <v>351.8</v>
      </c>
      <c r="F14" s="8">
        <f t="shared" si="2"/>
        <v>10.708958631396305</v>
      </c>
      <c r="G14" s="8">
        <f t="shared" si="1"/>
        <v>96.887909666758461</v>
      </c>
    </row>
    <row r="15" spans="1:7" ht="16.5" customHeight="1">
      <c r="A15" s="12" t="s">
        <v>54</v>
      </c>
      <c r="B15" s="13">
        <v>1.08040000100001E+16</v>
      </c>
      <c r="C15" s="14">
        <v>0.4</v>
      </c>
      <c r="D15" s="14">
        <v>0.2</v>
      </c>
      <c r="E15" s="14">
        <v>0.2</v>
      </c>
      <c r="F15" s="8">
        <f t="shared" si="2"/>
        <v>100</v>
      </c>
      <c r="G15" s="8">
        <f t="shared" si="1"/>
        <v>50</v>
      </c>
    </row>
    <row r="16" spans="1:7" ht="16.5" customHeight="1">
      <c r="A16" s="12" t="s">
        <v>76</v>
      </c>
      <c r="B16" s="15" t="s">
        <v>77</v>
      </c>
      <c r="C16" s="14">
        <v>12</v>
      </c>
      <c r="D16" s="14">
        <v>4</v>
      </c>
      <c r="E16" s="14">
        <v>4</v>
      </c>
      <c r="F16" s="8">
        <f t="shared" si="2"/>
        <v>100</v>
      </c>
      <c r="G16" s="8">
        <f t="shared" si="1"/>
        <v>33.333333333333329</v>
      </c>
    </row>
    <row r="17" spans="1:8" ht="18" customHeight="1">
      <c r="A17" s="12" t="s">
        <v>75</v>
      </c>
      <c r="B17" s="13">
        <v>1.17E+16</v>
      </c>
      <c r="C17" s="14">
        <v>0</v>
      </c>
      <c r="D17" s="8">
        <v>0</v>
      </c>
      <c r="E17" s="8">
        <v>-2</v>
      </c>
      <c r="F17" s="8">
        <v>0</v>
      </c>
      <c r="G17" s="8">
        <v>0</v>
      </c>
    </row>
    <row r="18" spans="1:8" ht="42.75" customHeight="1">
      <c r="A18" s="12" t="s">
        <v>55</v>
      </c>
      <c r="B18" s="15" t="s">
        <v>56</v>
      </c>
      <c r="C18" s="14">
        <f>C22+C24</f>
        <v>1098.5</v>
      </c>
      <c r="D18" s="14">
        <f>D19+D21+D22+D24</f>
        <v>7289.9</v>
      </c>
      <c r="E18" s="14">
        <f>E19+E21+E22+E24</f>
        <v>399.2</v>
      </c>
      <c r="F18" s="8">
        <f t="shared" si="2"/>
        <v>5.4760696305847816</v>
      </c>
      <c r="G18" s="8">
        <f t="shared" si="1"/>
        <v>36.340464269458352</v>
      </c>
    </row>
    <row r="19" spans="1:8" ht="42.75" customHeight="1">
      <c r="A19" s="12" t="s">
        <v>57</v>
      </c>
      <c r="B19" s="15" t="s">
        <v>58</v>
      </c>
      <c r="C19" s="14">
        <v>0</v>
      </c>
      <c r="D19" s="14">
        <v>110.7</v>
      </c>
      <c r="E19" s="14">
        <v>55.3</v>
      </c>
      <c r="F19" s="8">
        <f t="shared" si="2"/>
        <v>49.954832881662149</v>
      </c>
      <c r="G19" s="8">
        <v>0</v>
      </c>
    </row>
    <row r="20" spans="1:8" ht="42.75" customHeight="1">
      <c r="A20" s="12" t="s">
        <v>59</v>
      </c>
      <c r="B20" s="15" t="s">
        <v>80</v>
      </c>
      <c r="C20" s="14">
        <v>0</v>
      </c>
      <c r="D20" s="14">
        <v>110.7</v>
      </c>
      <c r="E20" s="14">
        <v>55.3</v>
      </c>
      <c r="F20" s="8">
        <f t="shared" si="2"/>
        <v>49.954832881662149</v>
      </c>
      <c r="G20" s="8">
        <v>0</v>
      </c>
    </row>
    <row r="21" spans="1:8" ht="25.5" customHeight="1">
      <c r="A21" s="16" t="s">
        <v>84</v>
      </c>
      <c r="B21" s="17" t="s">
        <v>85</v>
      </c>
      <c r="C21" s="14">
        <v>0</v>
      </c>
      <c r="D21" s="8">
        <v>6039</v>
      </c>
      <c r="E21" s="8">
        <v>0</v>
      </c>
      <c r="F21" s="8">
        <f t="shared" si="2"/>
        <v>0</v>
      </c>
      <c r="G21" s="8">
        <v>0</v>
      </c>
    </row>
    <row r="22" spans="1:8" ht="54" customHeight="1">
      <c r="A22" s="12" t="s">
        <v>60</v>
      </c>
      <c r="B22" s="15" t="s">
        <v>61</v>
      </c>
      <c r="C22" s="14">
        <v>97.7</v>
      </c>
      <c r="D22" s="8">
        <v>249.2</v>
      </c>
      <c r="E22" s="8">
        <v>117.7</v>
      </c>
      <c r="F22" s="8">
        <f t="shared" si="2"/>
        <v>47.231139646869984</v>
      </c>
      <c r="G22" s="8">
        <f t="shared" si="1"/>
        <v>120.47082906857727</v>
      </c>
    </row>
    <row r="23" spans="1:8" ht="58.5" customHeight="1">
      <c r="A23" s="12" t="s">
        <v>62</v>
      </c>
      <c r="B23" s="15" t="s">
        <v>63</v>
      </c>
      <c r="C23" s="14">
        <v>97.7</v>
      </c>
      <c r="D23" s="8">
        <v>249.2</v>
      </c>
      <c r="E23" s="8">
        <v>117.7</v>
      </c>
      <c r="F23" s="8">
        <f t="shared" si="2"/>
        <v>47.231139646869984</v>
      </c>
      <c r="G23" s="8">
        <f t="shared" si="1"/>
        <v>120.47082906857727</v>
      </c>
    </row>
    <row r="24" spans="1:8" ht="18" customHeight="1">
      <c r="A24" s="12" t="s">
        <v>64</v>
      </c>
      <c r="B24" s="15" t="s">
        <v>65</v>
      </c>
      <c r="C24" s="14">
        <v>1000.8</v>
      </c>
      <c r="D24" s="8">
        <v>891</v>
      </c>
      <c r="E24" s="8">
        <v>226.2</v>
      </c>
      <c r="F24" s="8">
        <f t="shared" si="2"/>
        <v>25.387205387205388</v>
      </c>
      <c r="G24" s="8">
        <f t="shared" si="1"/>
        <v>22.601918465227818</v>
      </c>
    </row>
    <row r="25" spans="1:8" ht="28.5" customHeight="1">
      <c r="A25" s="12" t="s">
        <v>66</v>
      </c>
      <c r="B25" s="15" t="s">
        <v>67</v>
      </c>
      <c r="C25" s="14">
        <v>1000.8</v>
      </c>
      <c r="D25" s="8">
        <v>891</v>
      </c>
      <c r="E25" s="8">
        <v>226.2</v>
      </c>
      <c r="F25" s="8">
        <f t="shared" si="2"/>
        <v>25.387205387205388</v>
      </c>
      <c r="G25" s="8">
        <f t="shared" si="1"/>
        <v>22.601918465227818</v>
      </c>
    </row>
    <row r="26" spans="1:8">
      <c r="A26" s="18" t="s">
        <v>4</v>
      </c>
      <c r="B26" s="19"/>
      <c r="C26" s="39">
        <f>C28+C32+C34+C37+C39</f>
        <v>3302.1</v>
      </c>
      <c r="D26" s="39">
        <f>D28+D32+D34+D37+D39</f>
        <v>14642.899999999998</v>
      </c>
      <c r="E26" s="39">
        <f>E28+E32+E34+E37+E39</f>
        <v>3237.8</v>
      </c>
      <c r="F26" s="7">
        <f t="shared" si="2"/>
        <v>22.111740160760508</v>
      </c>
      <c r="G26" s="7">
        <f t="shared" si="1"/>
        <v>98.052754307864703</v>
      </c>
      <c r="H26" s="20"/>
    </row>
    <row r="27" spans="1:8">
      <c r="A27" s="21" t="s">
        <v>3</v>
      </c>
      <c r="B27" s="22"/>
      <c r="C27" s="7"/>
      <c r="D27" s="7"/>
      <c r="E27" s="7"/>
      <c r="F27" s="8"/>
      <c r="G27" s="8"/>
      <c r="H27" s="20"/>
    </row>
    <row r="28" spans="1:8">
      <c r="A28" s="21" t="s">
        <v>5</v>
      </c>
      <c r="B28" s="23" t="s">
        <v>6</v>
      </c>
      <c r="C28" s="8">
        <f>C29+C30+C31</f>
        <v>1444.3</v>
      </c>
      <c r="D28" s="8">
        <f t="shared" ref="D28:E28" si="3">D29+D30+D31</f>
        <v>3431.7</v>
      </c>
      <c r="E28" s="8">
        <f t="shared" si="3"/>
        <v>1291</v>
      </c>
      <c r="F28" s="8">
        <f t="shared" si="2"/>
        <v>37.619838563977041</v>
      </c>
      <c r="G28" s="8">
        <f t="shared" si="1"/>
        <v>89.385861663089386</v>
      </c>
      <c r="H28" s="20"/>
    </row>
    <row r="29" spans="1:8" ht="51" customHeight="1">
      <c r="A29" s="21" t="s">
        <v>7</v>
      </c>
      <c r="B29" s="24" t="s">
        <v>8</v>
      </c>
      <c r="C29" s="8">
        <v>1444.3</v>
      </c>
      <c r="D29" s="40">
        <v>3369.5</v>
      </c>
      <c r="E29" s="8">
        <v>1235.8</v>
      </c>
      <c r="F29" s="8">
        <f t="shared" si="2"/>
        <v>36.676064698026408</v>
      </c>
      <c r="G29" s="8">
        <f t="shared" si="1"/>
        <v>85.563941009485561</v>
      </c>
      <c r="H29" s="20"/>
    </row>
    <row r="30" spans="1:8" ht="14.25" customHeight="1">
      <c r="A30" s="21" t="s">
        <v>71</v>
      </c>
      <c r="B30" s="24" t="s">
        <v>72</v>
      </c>
      <c r="C30" s="8">
        <v>0</v>
      </c>
      <c r="D30" s="40">
        <v>5</v>
      </c>
      <c r="E30" s="8">
        <v>0</v>
      </c>
      <c r="F30" s="8">
        <f t="shared" si="2"/>
        <v>0</v>
      </c>
      <c r="G30" s="8">
        <v>0</v>
      </c>
      <c r="H30" s="20"/>
    </row>
    <row r="31" spans="1:8" ht="15" customHeight="1">
      <c r="A31" s="21" t="s">
        <v>9</v>
      </c>
      <c r="B31" s="23" t="s">
        <v>10</v>
      </c>
      <c r="C31" s="8">
        <v>0</v>
      </c>
      <c r="D31" s="8">
        <v>57.2</v>
      </c>
      <c r="E31" s="8">
        <v>55.2</v>
      </c>
      <c r="F31" s="8">
        <f t="shared" si="2"/>
        <v>96.503496503496507</v>
      </c>
      <c r="G31" s="8">
        <v>0</v>
      </c>
      <c r="H31" s="20"/>
    </row>
    <row r="32" spans="1:8">
      <c r="A32" s="21" t="s">
        <v>11</v>
      </c>
      <c r="B32" s="23" t="s">
        <v>12</v>
      </c>
      <c r="C32" s="8">
        <f>C33</f>
        <v>97.7</v>
      </c>
      <c r="D32" s="8">
        <f t="shared" ref="D32:E32" si="4">D33</f>
        <v>249.2</v>
      </c>
      <c r="E32" s="8">
        <f t="shared" si="4"/>
        <v>117.7</v>
      </c>
      <c r="F32" s="8">
        <f t="shared" si="2"/>
        <v>47.231139646869984</v>
      </c>
      <c r="G32" s="8">
        <f t="shared" si="1"/>
        <v>120.47082906857727</v>
      </c>
      <c r="H32" s="20"/>
    </row>
    <row r="33" spans="1:8" ht="25.5">
      <c r="A33" s="21" t="s">
        <v>13</v>
      </c>
      <c r="B33" s="23" t="s">
        <v>14</v>
      </c>
      <c r="C33" s="8">
        <v>97.7</v>
      </c>
      <c r="D33" s="8">
        <v>249.2</v>
      </c>
      <c r="E33" s="8">
        <v>117.7</v>
      </c>
      <c r="F33" s="8">
        <f t="shared" si="2"/>
        <v>47.231139646869984</v>
      </c>
      <c r="G33" s="8">
        <f t="shared" si="1"/>
        <v>120.47082906857727</v>
      </c>
      <c r="H33" s="20"/>
    </row>
    <row r="34" spans="1:8">
      <c r="A34" s="21" t="s">
        <v>15</v>
      </c>
      <c r="B34" s="23" t="s">
        <v>16</v>
      </c>
      <c r="C34" s="8">
        <f>C35+C36</f>
        <v>272</v>
      </c>
      <c r="D34" s="8">
        <f t="shared" ref="D34:E34" si="5">D35+D36</f>
        <v>7940.9</v>
      </c>
      <c r="E34" s="8">
        <f t="shared" si="5"/>
        <v>515.9</v>
      </c>
      <c r="F34" s="8">
        <f t="shared" si="2"/>
        <v>6.4967447014822</v>
      </c>
      <c r="G34" s="8">
        <f t="shared" si="1"/>
        <v>189.66911764705881</v>
      </c>
      <c r="H34" s="20"/>
    </row>
    <row r="35" spans="1:8" ht="28.5" customHeight="1">
      <c r="A35" s="21" t="s">
        <v>17</v>
      </c>
      <c r="B35" s="23" t="s">
        <v>18</v>
      </c>
      <c r="C35" s="8">
        <v>272</v>
      </c>
      <c r="D35" s="8">
        <v>7916.9</v>
      </c>
      <c r="E35" s="8">
        <v>491.9</v>
      </c>
      <c r="F35" s="8">
        <f t="shared" si="2"/>
        <v>6.2132905556467808</v>
      </c>
      <c r="G35" s="8">
        <f t="shared" si="1"/>
        <v>180.84558823529412</v>
      </c>
      <c r="H35" s="20"/>
    </row>
    <row r="36" spans="1:8" ht="25.5" customHeight="1">
      <c r="A36" s="21" t="s">
        <v>86</v>
      </c>
      <c r="B36" s="23" t="s">
        <v>87</v>
      </c>
      <c r="C36" s="8">
        <v>0</v>
      </c>
      <c r="D36" s="8">
        <v>24</v>
      </c>
      <c r="E36" s="8">
        <v>24</v>
      </c>
      <c r="F36" s="8">
        <f t="shared" si="2"/>
        <v>100</v>
      </c>
      <c r="G36" s="8">
        <v>0</v>
      </c>
      <c r="H36" s="20"/>
    </row>
    <row r="37" spans="1:8">
      <c r="A37" s="21" t="s">
        <v>19</v>
      </c>
      <c r="B37" s="23" t="s">
        <v>20</v>
      </c>
      <c r="C37" s="8">
        <f>C38</f>
        <v>259.5</v>
      </c>
      <c r="D37" s="8">
        <f t="shared" ref="D37:E37" si="6">D38</f>
        <v>323.89999999999998</v>
      </c>
      <c r="E37" s="8">
        <f t="shared" si="6"/>
        <v>253.4</v>
      </c>
      <c r="F37" s="8">
        <f t="shared" si="2"/>
        <v>78.234022846557579</v>
      </c>
      <c r="G37" s="8">
        <f t="shared" si="1"/>
        <v>97.649325626204245</v>
      </c>
      <c r="H37" s="20"/>
    </row>
    <row r="38" spans="1:8">
      <c r="A38" s="21" t="s">
        <v>21</v>
      </c>
      <c r="B38" s="23" t="s">
        <v>22</v>
      </c>
      <c r="C38" s="8">
        <v>259.5</v>
      </c>
      <c r="D38" s="8">
        <v>323.89999999999998</v>
      </c>
      <c r="E38" s="8">
        <v>253.4</v>
      </c>
      <c r="F38" s="8">
        <f t="shared" si="2"/>
        <v>78.234022846557579</v>
      </c>
      <c r="G38" s="8">
        <f t="shared" si="1"/>
        <v>97.649325626204245</v>
      </c>
      <c r="H38" s="20"/>
    </row>
    <row r="39" spans="1:8">
      <c r="A39" s="21" t="s">
        <v>78</v>
      </c>
      <c r="B39" s="23" t="s">
        <v>23</v>
      </c>
      <c r="C39" s="8">
        <f>C40</f>
        <v>1228.5999999999999</v>
      </c>
      <c r="D39" s="8">
        <f t="shared" ref="D39:E39" si="7">D40</f>
        <v>2697.2</v>
      </c>
      <c r="E39" s="8">
        <f t="shared" si="7"/>
        <v>1059.8</v>
      </c>
      <c r="F39" s="8">
        <f t="shared" si="2"/>
        <v>39.292599733056505</v>
      </c>
      <c r="G39" s="8">
        <f t="shared" si="1"/>
        <v>86.260784632915517</v>
      </c>
      <c r="H39" s="20"/>
    </row>
    <row r="40" spans="1:8">
      <c r="A40" s="21" t="s">
        <v>24</v>
      </c>
      <c r="B40" s="23" t="s">
        <v>25</v>
      </c>
      <c r="C40" s="8">
        <v>1228.5999999999999</v>
      </c>
      <c r="D40" s="8">
        <v>2697.2</v>
      </c>
      <c r="E40" s="8">
        <v>1059.8</v>
      </c>
      <c r="F40" s="8">
        <f t="shared" si="2"/>
        <v>39.292599733056505</v>
      </c>
      <c r="G40" s="8">
        <f t="shared" si="1"/>
        <v>86.260784632915517</v>
      </c>
      <c r="H40" s="20"/>
    </row>
    <row r="41" spans="1:8" ht="25.5">
      <c r="A41" s="25" t="s">
        <v>26</v>
      </c>
      <c r="B41" s="26"/>
      <c r="C41" s="8">
        <f>C4-C26</f>
        <v>162.90000000000009</v>
      </c>
      <c r="D41" s="8">
        <f>D4-D26</f>
        <v>-205.99999999999818</v>
      </c>
      <c r="E41" s="8">
        <f>E4-E26</f>
        <v>19.299999999999272</v>
      </c>
      <c r="F41" s="8"/>
      <c r="G41" s="8"/>
    </row>
    <row r="42" spans="1:8">
      <c r="A42" s="27" t="s">
        <v>27</v>
      </c>
      <c r="B42" s="28"/>
      <c r="C42" s="7">
        <f t="shared" ref="C42" si="8">C44</f>
        <v>-162.90000000000009</v>
      </c>
      <c r="D42" s="7">
        <f t="shared" ref="D42:E42" si="9">D44</f>
        <v>206</v>
      </c>
      <c r="E42" s="7">
        <f t="shared" si="9"/>
        <v>-19.299999999999727</v>
      </c>
      <c r="F42" s="29"/>
      <c r="G42" s="29"/>
    </row>
    <row r="43" spans="1:8">
      <c r="A43" s="21" t="s">
        <v>3</v>
      </c>
      <c r="B43" s="30"/>
      <c r="C43" s="8"/>
      <c r="D43" s="8"/>
      <c r="E43" s="8"/>
      <c r="F43" s="31"/>
      <c r="G43" s="31"/>
    </row>
    <row r="44" spans="1:8" ht="25.5">
      <c r="A44" s="21" t="s">
        <v>28</v>
      </c>
      <c r="B44" s="30" t="s">
        <v>29</v>
      </c>
      <c r="C44" s="8">
        <f t="shared" ref="C44" si="10">C45+C46</f>
        <v>-162.90000000000009</v>
      </c>
      <c r="D44" s="8">
        <f t="shared" ref="D44:E44" si="11">D45+D46</f>
        <v>206</v>
      </c>
      <c r="E44" s="8">
        <f t="shared" si="11"/>
        <v>-19.299999999999727</v>
      </c>
      <c r="F44" s="31"/>
      <c r="G44" s="31"/>
    </row>
    <row r="45" spans="1:8" ht="25.5">
      <c r="A45" s="21" t="s">
        <v>30</v>
      </c>
      <c r="B45" s="30" t="s">
        <v>31</v>
      </c>
      <c r="C45" s="8">
        <v>-3468.3</v>
      </c>
      <c r="D45" s="8">
        <v>-14436.9</v>
      </c>
      <c r="E45" s="8">
        <v>-3312.1</v>
      </c>
      <c r="F45" s="31"/>
      <c r="G45" s="31"/>
    </row>
    <row r="46" spans="1:8" ht="29.25" customHeight="1">
      <c r="A46" s="21" t="s">
        <v>32</v>
      </c>
      <c r="B46" s="30" t="s">
        <v>33</v>
      </c>
      <c r="C46" s="8">
        <v>3305.4</v>
      </c>
      <c r="D46" s="8">
        <v>14642.9</v>
      </c>
      <c r="E46" s="8">
        <v>3292.8</v>
      </c>
      <c r="F46" s="31"/>
      <c r="G46" s="31"/>
    </row>
    <row r="50" spans="1:7">
      <c r="A50" s="42" t="s">
        <v>40</v>
      </c>
      <c r="B50" s="42"/>
      <c r="C50" s="42"/>
      <c r="D50" s="42"/>
      <c r="E50" s="42"/>
      <c r="F50" s="42"/>
      <c r="G50" s="42"/>
    </row>
  </sheetData>
  <mergeCells count="2">
    <mergeCell ref="A50:G50"/>
    <mergeCell ref="A1:G1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D4" sqref="D4"/>
    </sheetView>
  </sheetViews>
  <sheetFormatPr defaultRowHeight="15"/>
  <cols>
    <col min="1" max="1" width="36" style="1" customWidth="1"/>
    <col min="2" max="2" width="15.7109375" style="1" customWidth="1"/>
    <col min="3" max="3" width="10.42578125" style="1" customWidth="1"/>
    <col min="4" max="4" width="14.140625" style="1" customWidth="1"/>
    <col min="5" max="5" width="14.42578125" style="1" customWidth="1"/>
    <col min="6" max="6" width="11.7109375" style="1" customWidth="1"/>
    <col min="7" max="7" width="12.28515625" style="1" customWidth="1"/>
    <col min="8" max="16384" width="9.140625" style="1"/>
  </cols>
  <sheetData>
    <row r="2" spans="1:7" ht="96" customHeight="1">
      <c r="A2" s="43" t="s">
        <v>92</v>
      </c>
      <c r="B2" s="42"/>
      <c r="C2" s="42"/>
      <c r="D2" s="42"/>
      <c r="E2" s="42"/>
      <c r="F2" s="42"/>
      <c r="G2" s="42"/>
    </row>
    <row r="3" spans="1:7">
      <c r="G3" s="2" t="s">
        <v>41</v>
      </c>
    </row>
    <row r="4" spans="1:7" ht="66.75" customHeight="1">
      <c r="A4" s="32" t="s">
        <v>34</v>
      </c>
      <c r="B4" s="32" t="s">
        <v>35</v>
      </c>
      <c r="C4" s="4" t="s">
        <v>89</v>
      </c>
      <c r="D4" s="4" t="s">
        <v>90</v>
      </c>
      <c r="E4" s="4" t="s">
        <v>95</v>
      </c>
      <c r="F4" s="3" t="s">
        <v>81</v>
      </c>
      <c r="G4" s="3" t="s">
        <v>82</v>
      </c>
    </row>
    <row r="5" spans="1:7" ht="25.5" customHeight="1">
      <c r="A5" s="33" t="s">
        <v>36</v>
      </c>
      <c r="B5" s="41">
        <v>6</v>
      </c>
      <c r="C5" s="31">
        <v>781.7</v>
      </c>
      <c r="D5" s="31">
        <v>2652.1</v>
      </c>
      <c r="E5" s="31">
        <v>762.1</v>
      </c>
      <c r="F5" s="31">
        <f>E5/D5*100</f>
        <v>28.735718864296224</v>
      </c>
      <c r="G5" s="31">
        <f>E5/C5*100</f>
        <v>97.492644236919531</v>
      </c>
    </row>
    <row r="6" spans="1:7" ht="24.75" customHeight="1">
      <c r="A6" s="34" t="s">
        <v>37</v>
      </c>
      <c r="B6" s="41">
        <v>4.7</v>
      </c>
      <c r="C6" s="31">
        <v>770.6</v>
      </c>
      <c r="D6" s="31">
        <v>1855.2</v>
      </c>
      <c r="E6" s="31">
        <v>717.7</v>
      </c>
      <c r="F6" s="31">
        <f>E6/D6*100</f>
        <v>38.685855972401903</v>
      </c>
      <c r="G6" s="31">
        <f>E6/C6*100</f>
        <v>93.135219309628852</v>
      </c>
    </row>
    <row r="10" spans="1:7">
      <c r="A10" s="42" t="s">
        <v>39</v>
      </c>
      <c r="B10" s="42"/>
      <c r="C10" s="42"/>
      <c r="D10" s="42"/>
      <c r="E10" s="42"/>
      <c r="F10" s="42"/>
      <c r="G10" s="42"/>
    </row>
  </sheetData>
  <mergeCells count="2">
    <mergeCell ref="A2:G2"/>
    <mergeCell ref="A10:G10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E6" sqref="E6"/>
    </sheetView>
  </sheetViews>
  <sheetFormatPr defaultRowHeight="15"/>
  <cols>
    <col min="1" max="1" width="36.7109375" style="1" customWidth="1"/>
    <col min="2" max="2" width="12.7109375" style="1" customWidth="1"/>
    <col min="3" max="3" width="17.42578125" style="1" customWidth="1"/>
    <col min="4" max="4" width="14.5703125" style="1" customWidth="1"/>
    <col min="5" max="5" width="14.28515625" style="1" customWidth="1"/>
    <col min="6" max="6" width="18" style="1" customWidth="1"/>
    <col min="7" max="16384" width="9.140625" style="1"/>
  </cols>
  <sheetData>
    <row r="2" spans="1:7" ht="96" customHeight="1">
      <c r="A2" s="43" t="s">
        <v>93</v>
      </c>
      <c r="B2" s="42"/>
      <c r="C2" s="42"/>
      <c r="D2" s="42"/>
      <c r="E2" s="42"/>
      <c r="F2" s="42"/>
    </row>
    <row r="3" spans="1:7">
      <c r="F3" s="2"/>
    </row>
    <row r="4" spans="1:7" ht="66.75" customHeight="1">
      <c r="A4" s="3" t="s">
        <v>68</v>
      </c>
      <c r="B4" s="4" t="s">
        <v>89</v>
      </c>
      <c r="C4" s="4" t="s">
        <v>90</v>
      </c>
      <c r="D4" s="4" t="s">
        <v>94</v>
      </c>
      <c r="E4" s="3" t="s">
        <v>81</v>
      </c>
      <c r="F4" s="3" t="s">
        <v>82</v>
      </c>
    </row>
    <row r="5" spans="1:7" ht="66.75" customHeight="1">
      <c r="A5" s="35" t="s">
        <v>79</v>
      </c>
      <c r="B5" s="31">
        <v>0</v>
      </c>
      <c r="C5" s="31">
        <v>2</v>
      </c>
      <c r="D5" s="31">
        <v>0</v>
      </c>
      <c r="E5" s="31">
        <f t="shared" ref="E5:E8" si="0">D5/C5*100</f>
        <v>0</v>
      </c>
      <c r="F5" s="8">
        <v>0</v>
      </c>
    </row>
    <row r="6" spans="1:7" ht="65.25" customHeight="1">
      <c r="A6" s="36" t="s">
        <v>73</v>
      </c>
      <c r="B6" s="31">
        <v>259.5</v>
      </c>
      <c r="C6" s="31">
        <v>323.89999999999998</v>
      </c>
      <c r="D6" s="31">
        <v>253.4</v>
      </c>
      <c r="E6" s="31">
        <f t="shared" si="0"/>
        <v>78.234022846557579</v>
      </c>
      <c r="F6" s="8">
        <f t="shared" ref="F6:F8" si="1">D6/B6*100</f>
        <v>97.649325626204245</v>
      </c>
      <c r="G6" s="20"/>
    </row>
    <row r="7" spans="1:7" ht="52.5" customHeight="1">
      <c r="A7" s="37" t="s">
        <v>74</v>
      </c>
      <c r="B7" s="31">
        <v>272</v>
      </c>
      <c r="C7" s="31">
        <v>7916.9</v>
      </c>
      <c r="D7" s="31">
        <v>491.9</v>
      </c>
      <c r="E7" s="31">
        <f t="shared" si="0"/>
        <v>6.2132905556467808</v>
      </c>
      <c r="F7" s="8">
        <f>D7/B7*100</f>
        <v>180.84558823529412</v>
      </c>
    </row>
    <row r="8" spans="1:7">
      <c r="A8" s="38" t="s">
        <v>69</v>
      </c>
      <c r="B8" s="29">
        <f t="shared" ref="B8" si="2">B6+B7+B5</f>
        <v>531.5</v>
      </c>
      <c r="C8" s="29">
        <f t="shared" ref="C8:D8" si="3">C6+C7+C5</f>
        <v>8242.7999999999993</v>
      </c>
      <c r="D8" s="29">
        <f t="shared" si="3"/>
        <v>745.3</v>
      </c>
      <c r="E8" s="29">
        <f t="shared" si="0"/>
        <v>9.0418304459649637</v>
      </c>
      <c r="F8" s="7">
        <f t="shared" si="1"/>
        <v>140.22577610536217</v>
      </c>
    </row>
    <row r="12" spans="1:7">
      <c r="A12" s="42" t="s">
        <v>70</v>
      </c>
      <c r="B12" s="42"/>
      <c r="C12" s="42"/>
      <c r="D12" s="42"/>
      <c r="E12" s="42"/>
      <c r="F12" s="42"/>
    </row>
  </sheetData>
  <mergeCells count="2">
    <mergeCell ref="A2:F2"/>
    <mergeCell ref="A12:F1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таблица 1</vt:lpstr>
      <vt:lpstr>таблица 2</vt:lpstr>
      <vt:lpstr>таблица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bichurkina</cp:lastModifiedBy>
  <cp:lastPrinted>2022-07-27T12:26:29Z</cp:lastPrinted>
  <dcterms:created xsi:type="dcterms:W3CDTF">2017-04-17T10:25:39Z</dcterms:created>
  <dcterms:modified xsi:type="dcterms:W3CDTF">2022-07-27T12:26:29Z</dcterms:modified>
</cp:coreProperties>
</file>